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00\disk1\12_業務課\02_富山県(決算状況・水道統計)\03_ 経営比較分析表\R05年度\"/>
    </mc:Choice>
  </mc:AlternateContent>
  <xr:revisionPtr revIDLastSave="0" documentId="13_ncr:1_{C1DF776B-02F4-4876-A8EB-8C1827A56991}" xr6:coauthVersionLast="47" xr6:coauthVersionMax="47" xr10:uidLastSave="{00000000-0000-0000-0000-000000000000}"/>
  <workbookProtection workbookAlgorithmName="SHA-512" workbookHashValue="nS9I5UQhtZ2UUw8nMYg8zUK6YqRhA/4clqhjUzUUHl+qOWVtYd+CKqFqU4crZut2Fb3Ax9mmZpkejMkjtbKBaA==" workbookSaltValue="h9xwGJgk2d/daNW4PXRGR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P10" i="4" s="1"/>
  <c r="O6" i="5"/>
  <c r="N6" i="5"/>
  <c r="M6" i="5"/>
  <c r="AD8" i="4" s="1"/>
  <c r="L6" i="5"/>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I10" i="4"/>
  <c r="B10" i="4"/>
  <c r="BB8" i="4"/>
  <c r="AL8" i="4"/>
  <c r="W8" i="4"/>
  <c r="I8" i="4"/>
</calcChain>
</file>

<file path=xl/sharedStrings.xml><?xml version="1.0" encoding="utf-8"?>
<sst xmlns="http://schemas.openxmlformats.org/spreadsheetml/2006/main" count="231" uniqueCount="111">
  <si>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</si>
  <si>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</si>
  <si>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</si>
  <si>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</si>
  <si>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</si>
  <si>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</si>
  <si>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</si>
  <si>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</si>
  <si>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</si>
  <si>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</si>
  <si>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</si>
  <si>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</si>
  <si>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</si>
  <si>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</si>
  <si>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</si>
  <si>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</si>
  <si>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</si>
  <si>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</si>
  <si>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</si>
  <si>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</si>
  <si>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</si>
  <si>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</si>
  <si>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</si>
  <si>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</si>
  <si>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</si>
  <si>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</si>
  <si>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</si>
  <si>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</si>
  <si>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</si>
  <si>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</si>
  <si>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</si>
  <si>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</si>
  <si>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</si>
  <si>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</si>
  <si>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</si>
  <si>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</si>
  <si>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</si>
  <si>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</si>
  <si>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</si>
  <si>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</si>
  <si>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</si>
  <si>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</si>
  <si>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</si>
  <si>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</si>
  <si>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</si>
  <si>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</si>
  <si>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</si>
  <si>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</si>
  <si>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</si>
  <si>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</si>
  <si>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</si>
  <si>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</si>
  <si>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</si>
  <si>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</si>
  <si>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</si>
  <si>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</si>
  <si>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</si>
  <si>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</si>
  <si>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</si>
  <si>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</si>
  <si>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</si>
  <si>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</si>
  <si>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</si>
  <si>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</si>
  <si>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</si>
  <si>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</si>
  <si>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</si>
  <si>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</si>
  <si>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</si>
  <si>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</si>
  <si>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</si>
  <si>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</si>
  <si>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</si>
  <si>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</si>
  <si>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</si>
  <si>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</si>
  <si>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</si>
  <si>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</si>
  <si>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</si>
  <si>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</si>
  <si>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</si>
  <si>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</si>
  <si>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</si>
  <si>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</si>
  <si>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</si>
  <si>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</si>
  <si>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</si>
  <si>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</si>
  <si>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</si>
  <si>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</si>
  <si>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</si>
  <si>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</si>
  <si>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砺波広域圏事務組合</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</si>
  <si>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</si>
  <si>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</si>
  <si>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</si>
  <si>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</si>
  <si>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</si>
  <si>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</si>
  <si>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</si>
  <si>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</si>
  <si>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</si>
  <si>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</si>
  <si>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</si>
  <si>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</si>
  <si>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</si>
  <si>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</si>
  <si>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</si>
  <si>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水道事業の料金体系を責任水量制とすることで経営の安定性を確保しており、経営の健全性はおおむね良好な状態にある。
　しかしながら、老朽化した管路の更新には多額の事業費が必要となる。併せて、電気料金等諸物価高騰により、経営環境はこれまで以上に厳しくなることが予測される。
　用水供給事業を安定的に継続するため、コスト縮減等の事業の効率化に一層努めるとともに、アセットマネジメントに基づく計画的な投資を実施していく必要がある。　　　　　　　　　　　　　　　　　　　　　　　　　　　　　　　　　　　　　　　　　　　　　　　　　　　　　　　　　　　　　　　　　　　　　　　　　　　　　　　　　　　　　　　　　　　　　　　　　　　　　　　　　　　　　　　　　　　　　　　　　　　　　　　　　　　　　　　　　　　　　　　　　　　　　　　　　　　　　　　　　　　　　　　　　　　　　　　　　　　　　　　　　　　　　　　　　　　　　　　　　　　　　　　　　　　　　　　　　　　　　　</t>
    <rPh sb="1" eb="5">
      <t>スイドウジギョウ</t>
    </rPh>
    <rPh sb="6" eb="8">
      <t>リョウキン</t>
    </rPh>
    <rPh sb="8" eb="10">
      <t>タイケイ</t>
    </rPh>
    <rPh sb="11" eb="13">
      <t>セキニン</t>
    </rPh>
    <rPh sb="13" eb="16">
      <t>スイリョウセイ</t>
    </rPh>
    <rPh sb="22" eb="24">
      <t>ケイエイ</t>
    </rPh>
    <rPh sb="29" eb="31">
      <t>カクホ</t>
    </rPh>
    <rPh sb="36" eb="38">
      <t>ケイエイ</t>
    </rPh>
    <rPh sb="39" eb="42">
      <t>ケンゼンセイ</t>
    </rPh>
    <rPh sb="47" eb="49">
      <t>リョウコウ</t>
    </rPh>
    <rPh sb="50" eb="52">
      <t>ジョウタイ</t>
    </rPh>
    <rPh sb="65" eb="68">
      <t>ロウキュウカ</t>
    </rPh>
    <rPh sb="70" eb="72">
      <t>カンロ</t>
    </rPh>
    <rPh sb="73" eb="75">
      <t>コウシン</t>
    </rPh>
    <rPh sb="77" eb="79">
      <t>タガク</t>
    </rPh>
    <rPh sb="80" eb="83">
      <t>ジギョウヒ</t>
    </rPh>
    <rPh sb="84" eb="86">
      <t>ヒツヨウ</t>
    </rPh>
    <rPh sb="90" eb="91">
      <t>アワ</t>
    </rPh>
    <rPh sb="94" eb="99">
      <t>デンキリョウキントウ</t>
    </rPh>
    <rPh sb="136" eb="138">
      <t>ヨウスイ</t>
    </rPh>
    <rPh sb="138" eb="140">
      <t>キョウキュウ</t>
    </rPh>
    <rPh sb="140" eb="142">
      <t>ジギョウ</t>
    </rPh>
    <rPh sb="143" eb="146">
      <t>アンテイテキ</t>
    </rPh>
    <rPh sb="147" eb="149">
      <t>ケイゾク</t>
    </rPh>
    <rPh sb="157" eb="160">
      <t>シュクゲントウ</t>
    </rPh>
    <rPh sb="161" eb="163">
      <t>ジギョウ</t>
    </rPh>
    <rPh sb="164" eb="167">
      <t>コウリツカ</t>
    </rPh>
    <rPh sb="168" eb="170">
      <t>イッソウ</t>
    </rPh>
    <rPh sb="170" eb="171">
      <t>ツト</t>
    </rPh>
    <rPh sb="189" eb="190">
      <t>モト</t>
    </rPh>
    <rPh sb="192" eb="195">
      <t>ケイカクテキ</t>
    </rPh>
    <rPh sb="196" eb="198">
      <t>トウシ</t>
    </rPh>
    <rPh sb="199" eb="201">
      <t>ジッシ</t>
    </rPh>
    <rPh sb="205" eb="207">
      <t>ヒツヨウ</t>
    </rPh>
    <phoneticPr fontId="4"/>
  </si>
  <si>
    <t>①経常収支比率
　電気料金高騰により動力費が増加したため、前年度より減少した。基準となる100％を上回っているが、数値は年々減少しており、さらなる経費節減に努める必要がある。
②累積欠損金比率
　累積欠損金はない。
③流動比率
　100％以上であり、健全である
④企業債残高対給水収益比率
　企業債残高は年々減少しているが、平均値を上回っているため、企業債発行の抑制に努める必要がある。
⑤料金回収率
　基準となる100％を下回っている。用水供給に係る費用を用水供給収益以外の収益で賄っている状況である。
⑥給水原価
　平均値を下回っているが、電気料金の高騰等により、数値は増加傾向である。
⑦施設利用率
　平均値を下回っているが、緊急時の需要増加に対しても安定した用水供給を継続するために必要な施設規模となっている。今後、水需要動向を踏まえた施設規模について検討する必要がある。
⑧有収率
　責任水量制であり、100％を維持している。</t>
    <rPh sb="1" eb="3">
      <t>ケイジョウ</t>
    </rPh>
    <rPh sb="3" eb="5">
      <t>シュウシ</t>
    </rPh>
    <rPh sb="5" eb="7">
      <t>ヒリツ</t>
    </rPh>
    <rPh sb="9" eb="11">
      <t>デンキ</t>
    </rPh>
    <rPh sb="11" eb="13">
      <t>リョウキン</t>
    </rPh>
    <rPh sb="13" eb="15">
      <t>コウトウ</t>
    </rPh>
    <rPh sb="18" eb="21">
      <t>ドウリョクヒ</t>
    </rPh>
    <rPh sb="22" eb="24">
      <t>ゾウカ</t>
    </rPh>
    <rPh sb="29" eb="32">
      <t>ゼンネンド</t>
    </rPh>
    <rPh sb="34" eb="36">
      <t>ゲンショウ</t>
    </rPh>
    <rPh sb="39" eb="41">
      <t>キジュン</t>
    </rPh>
    <rPh sb="49" eb="51">
      <t>ウワマワ</t>
    </rPh>
    <rPh sb="57" eb="59">
      <t>スウチ</t>
    </rPh>
    <rPh sb="60" eb="62">
      <t>ネンネン</t>
    </rPh>
    <rPh sb="62" eb="64">
      <t>ゲンショウ</t>
    </rPh>
    <rPh sb="73" eb="75">
      <t>ケイヒ</t>
    </rPh>
    <rPh sb="75" eb="77">
      <t>セツゲン</t>
    </rPh>
    <rPh sb="78" eb="79">
      <t>ツト</t>
    </rPh>
    <rPh sb="81" eb="83">
      <t>ヒツヨウ</t>
    </rPh>
    <rPh sb="89" eb="91">
      <t>ルイセキ</t>
    </rPh>
    <rPh sb="98" eb="100">
      <t>ルイセキ</t>
    </rPh>
    <rPh sb="109" eb="113">
      <t>リュウドウヒリツ</t>
    </rPh>
    <rPh sb="119" eb="121">
      <t>イジョウ</t>
    </rPh>
    <rPh sb="125" eb="127">
      <t>ケンゼン</t>
    </rPh>
    <rPh sb="132" eb="134">
      <t>キギョウ</t>
    </rPh>
    <rPh sb="134" eb="135">
      <t>サイ</t>
    </rPh>
    <rPh sb="135" eb="137">
      <t>ザンダカ</t>
    </rPh>
    <rPh sb="137" eb="138">
      <t>タイ</t>
    </rPh>
    <rPh sb="138" eb="140">
      <t>キュウスイ</t>
    </rPh>
    <rPh sb="140" eb="142">
      <t>シュウエキ</t>
    </rPh>
    <rPh sb="142" eb="144">
      <t>ヒリツ</t>
    </rPh>
    <rPh sb="146" eb="151">
      <t>キギョウサイザンダカ</t>
    </rPh>
    <rPh sb="152" eb="154">
      <t>ネンネン</t>
    </rPh>
    <rPh sb="154" eb="156">
      <t>ゲンショウ</t>
    </rPh>
    <rPh sb="162" eb="165">
      <t>ヘイキンチ</t>
    </rPh>
    <rPh sb="166" eb="168">
      <t>ウワマワ</t>
    </rPh>
    <rPh sb="175" eb="178">
      <t>キギョウサイ</t>
    </rPh>
    <rPh sb="178" eb="180">
      <t>ハッコウ</t>
    </rPh>
    <rPh sb="181" eb="183">
      <t>ヨクセイ</t>
    </rPh>
    <rPh sb="184" eb="185">
      <t>ツト</t>
    </rPh>
    <rPh sb="187" eb="189">
      <t>ヒツヨウ</t>
    </rPh>
    <rPh sb="195" eb="197">
      <t>リョウキン</t>
    </rPh>
    <rPh sb="197" eb="200">
      <t>カイシュウリツ</t>
    </rPh>
    <rPh sb="202" eb="204">
      <t>キジュン</t>
    </rPh>
    <rPh sb="212" eb="214">
      <t>シタマワ</t>
    </rPh>
    <rPh sb="219" eb="223">
      <t>ヨウスイキョウキュウ</t>
    </rPh>
    <rPh sb="224" eb="225">
      <t>カカ</t>
    </rPh>
    <rPh sb="226" eb="228">
      <t>ヒヨウ</t>
    </rPh>
    <rPh sb="229" eb="233">
      <t>ヨウスイキョウキュウ</t>
    </rPh>
    <rPh sb="233" eb="235">
      <t>シュウエキ</t>
    </rPh>
    <rPh sb="235" eb="237">
      <t>イガイ</t>
    </rPh>
    <rPh sb="238" eb="240">
      <t>シュウエキ</t>
    </rPh>
    <rPh sb="241" eb="242">
      <t>マカナ</t>
    </rPh>
    <rPh sb="246" eb="248">
      <t>ジョウキョウ</t>
    </rPh>
    <rPh sb="254" eb="256">
      <t>キュウスイ</t>
    </rPh>
    <rPh sb="256" eb="258">
      <t>ゲンカ</t>
    </rPh>
    <rPh sb="260" eb="263">
      <t>ヘイキンチ</t>
    </rPh>
    <rPh sb="264" eb="266">
      <t>シタマワ</t>
    </rPh>
    <rPh sb="272" eb="276">
      <t>デンキリョウキン</t>
    </rPh>
    <rPh sb="277" eb="279">
      <t>コウトウ</t>
    </rPh>
    <rPh sb="279" eb="280">
      <t>トウ</t>
    </rPh>
    <rPh sb="284" eb="286">
      <t>スウチ</t>
    </rPh>
    <rPh sb="287" eb="291">
      <t>ゾウカケイコウ</t>
    </rPh>
    <rPh sb="297" eb="299">
      <t>シセツ</t>
    </rPh>
    <rPh sb="299" eb="302">
      <t>リヨウリツ</t>
    </rPh>
    <rPh sb="304" eb="307">
      <t>ヘイキンチ</t>
    </rPh>
    <rPh sb="308" eb="310">
      <t>シタマワ</t>
    </rPh>
    <rPh sb="316" eb="319">
      <t>キンキュウジ</t>
    </rPh>
    <rPh sb="320" eb="322">
      <t>ジュヨウ</t>
    </rPh>
    <rPh sb="322" eb="324">
      <t>ゾウカ</t>
    </rPh>
    <rPh sb="325" eb="326">
      <t>タイ</t>
    </rPh>
    <rPh sb="329" eb="331">
      <t>アンテイ</t>
    </rPh>
    <rPh sb="333" eb="337">
      <t>ヨウスイキョウキュウ</t>
    </rPh>
    <rPh sb="338" eb="340">
      <t>ケイゾク</t>
    </rPh>
    <rPh sb="345" eb="347">
      <t>ヒツヨウ</t>
    </rPh>
    <rPh sb="348" eb="352">
      <t>シセツキボ</t>
    </rPh>
    <rPh sb="359" eb="361">
      <t>コンゴ</t>
    </rPh>
    <rPh sb="362" eb="363">
      <t>ミズ</t>
    </rPh>
    <rPh sb="363" eb="367">
      <t>ジュヨウドウコウ</t>
    </rPh>
    <rPh sb="368" eb="369">
      <t>フ</t>
    </rPh>
    <rPh sb="372" eb="376">
      <t>シセツキボ</t>
    </rPh>
    <rPh sb="380" eb="382">
      <t>ケントウ</t>
    </rPh>
    <rPh sb="384" eb="386">
      <t>ヒツヨウ</t>
    </rPh>
    <rPh sb="392" eb="395">
      <t>ユウシュウリツ</t>
    </rPh>
    <rPh sb="397" eb="399">
      <t>セキニン</t>
    </rPh>
    <rPh sb="399" eb="402">
      <t>スイリョウセイ</t>
    </rPh>
    <rPh sb="411" eb="413">
      <t>イジ</t>
    </rPh>
    <phoneticPr fontId="4"/>
  </si>
  <si>
    <t>①有形固定資産減価償却率
　平均値を下回っている。浄水施設については、半系列分を更新することで老朽化に対応した。
②管路経年化率
　平均値を上回っており、管路全体が老朽化している。
③管路更新率
　過去5年0％である。令和4年度に策定した管路更新基本計画に基づき、令和9年度からの事業開始に向けて準備を進めている。</t>
    <rPh sb="1" eb="3">
      <t>ユウケイ</t>
    </rPh>
    <rPh sb="3" eb="7">
      <t>コテイシサン</t>
    </rPh>
    <rPh sb="7" eb="11">
      <t>ゲンカショウキャク</t>
    </rPh>
    <rPh sb="11" eb="12">
      <t>リツ</t>
    </rPh>
    <rPh sb="14" eb="17">
      <t>ヘイキンチ</t>
    </rPh>
    <rPh sb="18" eb="20">
      <t>シタマワ</t>
    </rPh>
    <rPh sb="25" eb="27">
      <t>ジョウスイ</t>
    </rPh>
    <rPh sb="27" eb="29">
      <t>シセツ</t>
    </rPh>
    <rPh sb="35" eb="36">
      <t>ハン</t>
    </rPh>
    <rPh sb="36" eb="38">
      <t>ケイレツ</t>
    </rPh>
    <rPh sb="38" eb="39">
      <t>ブン</t>
    </rPh>
    <rPh sb="40" eb="42">
      <t>コウシン</t>
    </rPh>
    <rPh sb="47" eb="50">
      <t>ロウキュウカ</t>
    </rPh>
    <rPh sb="51" eb="53">
      <t>タイオウ</t>
    </rPh>
    <rPh sb="58" eb="62">
      <t>カンロケイネン</t>
    </rPh>
    <rPh sb="62" eb="64">
      <t>カリツ</t>
    </rPh>
    <rPh sb="66" eb="69">
      <t>ヘイキンチ</t>
    </rPh>
    <rPh sb="70" eb="72">
      <t>ウワマワ</t>
    </rPh>
    <rPh sb="77" eb="81">
      <t>カンロゼンタイ</t>
    </rPh>
    <rPh sb="82" eb="85">
      <t>ロウキュウカ</t>
    </rPh>
    <rPh sb="92" eb="94">
      <t>カンロ</t>
    </rPh>
    <rPh sb="94" eb="97">
      <t>コウシンリツ</t>
    </rPh>
    <rPh sb="99" eb="101">
      <t>カコ</t>
    </rPh>
    <rPh sb="102" eb="103">
      <t>ネン</t>
    </rPh>
    <rPh sb="109" eb="111">
      <t>レイワ</t>
    </rPh>
    <rPh sb="112" eb="114">
      <t>ネンド</t>
    </rPh>
    <rPh sb="115" eb="117">
      <t>サクテイ</t>
    </rPh>
    <rPh sb="119" eb="123">
      <t>カンロコウシン</t>
    </rPh>
    <rPh sb="123" eb="127">
      <t>キホンケイカク</t>
    </rPh>
    <rPh sb="128" eb="129">
      <t>モト</t>
    </rPh>
    <rPh sb="132" eb="134">
      <t>レイワ</t>
    </rPh>
    <rPh sb="135" eb="137">
      <t>ネンド</t>
    </rPh>
    <rPh sb="140" eb="144">
      <t>ジギョウカイシ</t>
    </rPh>
    <rPh sb="145" eb="146">
      <t>ム</t>
    </rPh>
    <rPh sb="148" eb="150">
      <t>ジュンビ</t>
    </rPh>
    <rPh sb="151" eb="15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</si>
</sst>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E8-4A58-8EA4-642B75B5CC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69E8-4A58-8EA4-642B75B5CC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56.37</c:v>
                </c:pt>
                <c:pt idx="1">
                  <c:v>56.48</c:v>
                </c:pt>
                <c:pt idx="2">
                  <c:v>55.06</c:v>
                </c:pt>
                <c:pt idx="3">
                  <c:v>54.96</c:v>
                </c:pt>
                <c:pt idx="4">
                  <c:v>54.01</c:v>
                </c:pt>
              </c:numCache>
            </c:numRef>
          </c:val>
          <c:extLst>
            <c:ext xmlns:c16="http://schemas.microsoft.com/office/drawing/2014/chart" uri="{C3380CC4-5D6E-409C-BE32-E72D297353CC}">
              <c16:uniqueId val="{00000000-513B-4867-8586-C52284DE86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513B-4867-8586-C52284DE86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219-4118-A61E-CF72585013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6219-4118-A61E-CF72585013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108.49</c:v>
                </c:pt>
                <c:pt idx="1">
                  <c:v>107.71</c:v>
                </c:pt>
                <c:pt idx="2">
                  <c:v>105.86</c:v>
                </c:pt>
                <c:pt idx="3">
                  <c:v>104.3</c:v>
                </c:pt>
                <c:pt idx="4">
                  <c:v>103.97</c:v>
                </c:pt>
              </c:numCache>
            </c:numRef>
          </c:val>
          <c:extLst>
            <c:ext xmlns:c16="http://schemas.microsoft.com/office/drawing/2014/chart" uri="{C3380CC4-5D6E-409C-BE32-E72D297353CC}">
              <c16:uniqueId val="{00000000-88C5-419C-99AA-C0C413EFC5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88C5-419C-99AA-C0C413EFC5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31.82</c:v>
                </c:pt>
                <c:pt idx="1">
                  <c:v>34.44</c:v>
                </c:pt>
                <c:pt idx="2">
                  <c:v>37.090000000000003</c:v>
                </c:pt>
                <c:pt idx="3">
                  <c:v>39.79</c:v>
                </c:pt>
                <c:pt idx="4">
                  <c:v>42.45</c:v>
                </c:pt>
              </c:numCache>
            </c:numRef>
          </c:val>
          <c:extLst>
            <c:ext xmlns:c16="http://schemas.microsoft.com/office/drawing/2014/chart" uri="{C3380CC4-5D6E-409C-BE32-E72D297353CC}">
              <c16:uniqueId val="{00000000-9903-40A3-B58A-73720A9F25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9903-40A3-B58A-73720A9F25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99.27</c:v>
                </c:pt>
                <c:pt idx="1">
                  <c:v>99.27</c:v>
                </c:pt>
                <c:pt idx="2">
                  <c:v>99.27</c:v>
                </c:pt>
                <c:pt idx="3">
                  <c:v>99.27</c:v>
                </c:pt>
                <c:pt idx="4">
                  <c:v>99.27</c:v>
                </c:pt>
              </c:numCache>
            </c:numRef>
          </c:val>
          <c:extLst>
            <c:ext xmlns:c16="http://schemas.microsoft.com/office/drawing/2014/chart" uri="{C3380CC4-5D6E-409C-BE32-E72D297353CC}">
              <c16:uniqueId val="{00000000-6E96-4061-B359-B59AEBD966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6E96-4061-B359-B59AEBD966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F1-4839-A42D-40B3476C52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66F1-4839-A42D-40B3476C52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1739.96</c:v>
                </c:pt>
                <c:pt idx="1">
                  <c:v>1550.1</c:v>
                </c:pt>
                <c:pt idx="2">
                  <c:v>1699.39</c:v>
                </c:pt>
                <c:pt idx="3">
                  <c:v>1462.17</c:v>
                </c:pt>
                <c:pt idx="4">
                  <c:v>1734.37</c:v>
                </c:pt>
              </c:numCache>
            </c:numRef>
          </c:val>
          <c:extLst>
            <c:ext xmlns:c16="http://schemas.microsoft.com/office/drawing/2014/chart" uri="{C3380CC4-5D6E-409C-BE32-E72D297353CC}">
              <c16:uniqueId val="{00000000-EB4D-440A-AE1B-0F2F71BB01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EB4D-440A-AE1B-0F2F71BB01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416.56</c:v>
                </c:pt>
                <c:pt idx="1">
                  <c:v>409.35</c:v>
                </c:pt>
                <c:pt idx="2">
                  <c:v>400.26</c:v>
                </c:pt>
                <c:pt idx="3">
                  <c:v>385.27</c:v>
                </c:pt>
                <c:pt idx="4">
                  <c:v>366.17</c:v>
                </c:pt>
              </c:numCache>
            </c:numRef>
          </c:val>
          <c:extLst>
            <c:ext xmlns:c16="http://schemas.microsoft.com/office/drawing/2014/chart" uri="{C3380CC4-5D6E-409C-BE32-E72D297353CC}">
              <c16:uniqueId val="{00000000-7601-49F2-A8B6-90106792F8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7601-49F2-A8B6-90106792F8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100.91</c:v>
                </c:pt>
                <c:pt idx="1">
                  <c:v>100.08</c:v>
                </c:pt>
                <c:pt idx="2">
                  <c:v>98.45</c:v>
                </c:pt>
                <c:pt idx="3">
                  <c:v>96.79</c:v>
                </c:pt>
                <c:pt idx="4">
                  <c:v>96.89</c:v>
                </c:pt>
              </c:numCache>
            </c:numRef>
          </c:val>
          <c:extLst>
            <c:ext xmlns:c16="http://schemas.microsoft.com/office/drawing/2014/chart" uri="{C3380CC4-5D6E-409C-BE32-E72D297353CC}">
              <c16:uniqueId val="{00000000-E2B8-404F-99C8-62874D1497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E2B8-404F-99C8-62874D1497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43.44</c:v>
                </c:pt>
                <c:pt idx="1">
                  <c:v>43.78</c:v>
                </c:pt>
                <c:pt idx="2">
                  <c:v>45.3</c:v>
                </c:pt>
                <c:pt idx="3">
                  <c:v>46.14</c:v>
                </c:pt>
                <c:pt idx="4">
                  <c:v>46.9</c:v>
                </c:pt>
              </c:numCache>
            </c:numRef>
          </c:val>
          <c:extLst>
            <c:ext xmlns:c16="http://schemas.microsoft.com/office/drawing/2014/chart" uri="{C3380CC4-5D6E-409C-BE32-E72D297353CC}">
              <c16:uniqueId val="{00000000-C66C-4176-98E1-A039F43B8B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C66C-4176-98E1-A039F43B8B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富山県　砺波広域圏事務組合</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自治体職員</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72.260000000000005</v>
      </c>
      <c r="J10" s="37"/>
      <c r="K10" s="37"/>
      <c r="L10" s="37"/>
      <c r="M10" s="37"/>
      <c r="N10" s="37"/>
      <c r="O10" s="64"/>
      <c r="P10" s="54">
        <f>データ!$P$6</f>
        <v>99.02</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90606</v>
      </c>
      <c r="AM10" s="65"/>
      <c r="AN10" s="65"/>
      <c r="AO10" s="65"/>
      <c r="AP10" s="65"/>
      <c r="AQ10" s="65"/>
      <c r="AR10" s="65"/>
      <c r="AS10" s="65"/>
      <c r="AT10" s="36">
        <f>データ!$V$6</f>
        <v>234.28</v>
      </c>
      <c r="AU10" s="37"/>
      <c r="AV10" s="37"/>
      <c r="AW10" s="37"/>
      <c r="AX10" s="37"/>
      <c r="AY10" s="37"/>
      <c r="AZ10" s="37"/>
      <c r="BA10" s="37"/>
      <c r="BB10" s="54">
        <f>データ!$W$6</f>
        <v>386.74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108</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Asw0cqC4W5twDwn/X6GFRo860IQOyjAJknOdu6aZgMWDoMbi5w9mBtFg2Q7AxfDNGGhpqWv5g3pSYghkDWAAeQ==" saltValue="htzMwc7XKHCux8JqsCmY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168912</v>
      </c>
      <c r="D6" s="20">
        <f t="shared" si="3"/>
        <v>46</v>
      </c>
      <c r="E6" s="20">
        <f t="shared" si="3"/>
        <v>1</v>
      </c>
      <c r="F6" s="20">
        <f t="shared" si="3"/>
        <v>0</v>
      </c>
      <c r="G6" s="20">
        <f t="shared" si="3"/>
        <v>2</v>
      </c>
      <c r="H6" s="20" t="str">
        <f t="shared" si="3"/>
        <v>富山県　砺波広域圏事務組合</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72.260000000000005</v>
      </c>
      <c r="P6" s="21">
        <f t="shared" si="3"/>
        <v>99.02</v>
      </c>
      <c r="Q6" s="21">
        <f t="shared" si="3"/>
        <v>0</v>
      </c>
      <c r="R6" s="21" t="str">
        <f t="shared" si="3"/>
        <v>-</v>
      </c>
      <c r="S6" s="21" t="str">
        <f t="shared" si="3"/>
        <v>-</v>
      </c>
      <c r="T6" s="21" t="str">
        <f t="shared" si="3"/>
        <v>-</v>
      </c>
      <c r="U6" s="21">
        <f t="shared" si="3"/>
        <v>90606</v>
      </c>
      <c r="V6" s="21">
        <f t="shared" si="3"/>
        <v>234.28</v>
      </c>
      <c r="W6" s="21">
        <f t="shared" si="3"/>
        <v>386.74</v>
      </c>
      <c r="X6" s="22">
        <f>IF(X7="",NA(),X7)</f>
        <v>108.49</v>
      </c>
      <c r="Y6" s="22">
        <f t="shared" ref="Y6:AG6" si="4">IF(Y7="",NA(),Y7)</f>
        <v>107.71</v>
      </c>
      <c r="Z6" s="22">
        <f t="shared" si="4"/>
        <v>105.86</v>
      </c>
      <c r="AA6" s="22">
        <f t="shared" si="4"/>
        <v>104.3</v>
      </c>
      <c r="AB6" s="22">
        <f t="shared" si="4"/>
        <v>103.97</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1739.96</v>
      </c>
      <c r="AU6" s="22">
        <f t="shared" ref="AU6:BC6" si="6">IF(AU7="",NA(),AU7)</f>
        <v>1550.1</v>
      </c>
      <c r="AV6" s="22">
        <f t="shared" si="6"/>
        <v>1699.39</v>
      </c>
      <c r="AW6" s="22">
        <f t="shared" si="6"/>
        <v>1462.17</v>
      </c>
      <c r="AX6" s="22">
        <f t="shared" si="6"/>
        <v>1734.37</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416.56</v>
      </c>
      <c r="BF6" s="22">
        <f t="shared" ref="BF6:BN6" si="7">IF(BF7="",NA(),BF7)</f>
        <v>409.35</v>
      </c>
      <c r="BG6" s="22">
        <f t="shared" si="7"/>
        <v>400.26</v>
      </c>
      <c r="BH6" s="22">
        <f t="shared" si="7"/>
        <v>385.27</v>
      </c>
      <c r="BI6" s="22">
        <f t="shared" si="7"/>
        <v>366.17</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100.91</v>
      </c>
      <c r="BQ6" s="22">
        <f t="shared" ref="BQ6:BY6" si="8">IF(BQ7="",NA(),BQ7)</f>
        <v>100.08</v>
      </c>
      <c r="BR6" s="22">
        <f t="shared" si="8"/>
        <v>98.45</v>
      </c>
      <c r="BS6" s="22">
        <f t="shared" si="8"/>
        <v>96.79</v>
      </c>
      <c r="BT6" s="22">
        <f t="shared" si="8"/>
        <v>96.89</v>
      </c>
      <c r="BU6" s="22">
        <f t="shared" si="8"/>
        <v>112.84</v>
      </c>
      <c r="BV6" s="22">
        <f t="shared" si="8"/>
        <v>110.77</v>
      </c>
      <c r="BW6" s="22">
        <f t="shared" si="8"/>
        <v>112.35</v>
      </c>
      <c r="BX6" s="22">
        <f t="shared" si="8"/>
        <v>106.47</v>
      </c>
      <c r="BY6" s="22">
        <f t="shared" si="8"/>
        <v>107.7</v>
      </c>
      <c r="BZ6" s="21" t="str">
        <f>IF(BZ7="","",IF(BZ7="-","【-】","【"&amp;SUBSTITUTE(TEXT(BZ7,"#,##0.00"),"-","△")&amp;"】"))</f>
        <v>【107.70】</v>
      </c>
      <c r="CA6" s="22">
        <f>IF(CA7="",NA(),CA7)</f>
        <v>43.44</v>
      </c>
      <c r="CB6" s="22">
        <f t="shared" ref="CB6:CJ6" si="9">IF(CB7="",NA(),CB7)</f>
        <v>43.78</v>
      </c>
      <c r="CC6" s="22">
        <f t="shared" si="9"/>
        <v>45.3</v>
      </c>
      <c r="CD6" s="22">
        <f t="shared" si="9"/>
        <v>46.14</v>
      </c>
      <c r="CE6" s="22">
        <f t="shared" si="9"/>
        <v>46.9</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56.37</v>
      </c>
      <c r="CM6" s="22">
        <f t="shared" ref="CM6:CU6" si="10">IF(CM7="",NA(),CM7)</f>
        <v>56.48</v>
      </c>
      <c r="CN6" s="22">
        <f t="shared" si="10"/>
        <v>55.06</v>
      </c>
      <c r="CO6" s="22">
        <f t="shared" si="10"/>
        <v>54.96</v>
      </c>
      <c r="CP6" s="22">
        <f t="shared" si="10"/>
        <v>54.01</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31.82</v>
      </c>
      <c r="DI6" s="22">
        <f t="shared" ref="DI6:DQ6" si="12">IF(DI7="",NA(),DI7)</f>
        <v>34.44</v>
      </c>
      <c r="DJ6" s="22">
        <f t="shared" si="12"/>
        <v>37.090000000000003</v>
      </c>
      <c r="DK6" s="22">
        <f t="shared" si="12"/>
        <v>39.79</v>
      </c>
      <c r="DL6" s="22">
        <f t="shared" si="12"/>
        <v>42.45</v>
      </c>
      <c r="DM6" s="22">
        <f t="shared" si="12"/>
        <v>56.48</v>
      </c>
      <c r="DN6" s="22">
        <f t="shared" si="12"/>
        <v>57.5</v>
      </c>
      <c r="DO6" s="22">
        <f t="shared" si="12"/>
        <v>58.52</v>
      </c>
      <c r="DP6" s="22">
        <f t="shared" si="12"/>
        <v>59.51</v>
      </c>
      <c r="DQ6" s="22">
        <f t="shared" si="12"/>
        <v>60.24</v>
      </c>
      <c r="DR6" s="21" t="str">
        <f>IF(DR7="","",IF(DR7="-","【-】","【"&amp;SUBSTITUTE(TEXT(DR7,"#,##0.00"),"-","△")&amp;"】"))</f>
        <v>【60.24】</v>
      </c>
      <c r="DS6" s="22">
        <f>IF(DS7="",NA(),DS7)</f>
        <v>99.27</v>
      </c>
      <c r="DT6" s="22">
        <f t="shared" ref="DT6:EB6" si="13">IF(DT7="",NA(),DT7)</f>
        <v>99.27</v>
      </c>
      <c r="DU6" s="22">
        <f t="shared" si="13"/>
        <v>99.27</v>
      </c>
      <c r="DV6" s="22">
        <f t="shared" si="13"/>
        <v>99.27</v>
      </c>
      <c r="DW6" s="22">
        <f t="shared" si="13"/>
        <v>99.27</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168912</v>
      </c>
      <c r="D7" s="24">
        <v>46</v>
      </c>
      <c r="E7" s="24">
        <v>1</v>
      </c>
      <c r="F7" s="24">
        <v>0</v>
      </c>
      <c r="G7" s="24">
        <v>2</v>
      </c>
      <c r="H7" s="24" t="s">
        <v>92</v>
      </c>
      <c r="I7" s="24" t="s">
        <v>93</v>
      </c>
      <c r="J7" s="24" t="s">
        <v>94</v>
      </c>
      <c r="K7" s="24" t="s">
        <v>95</v>
      </c>
      <c r="L7" s="24" t="s">
        <v>96</v>
      </c>
      <c r="M7" s="24" t="s">
        <v>97</v>
      </c>
      <c r="N7" s="25" t="s">
        <v>98</v>
      </c>
      <c r="O7" s="25">
        <v>72.260000000000005</v>
      </c>
      <c r="P7" s="25">
        <v>99.02</v>
      </c>
      <c r="Q7" s="25">
        <v>0</v>
      </c>
      <c r="R7" s="25" t="s">
        <v>98</v>
      </c>
      <c r="S7" s="25" t="s">
        <v>98</v>
      </c>
      <c r="T7" s="25" t="s">
        <v>98</v>
      </c>
      <c r="U7" s="25">
        <v>90606</v>
      </c>
      <c r="V7" s="25">
        <v>234.28</v>
      </c>
      <c r="W7" s="25">
        <v>386.74</v>
      </c>
      <c r="X7" s="25">
        <v>108.49</v>
      </c>
      <c r="Y7" s="25">
        <v>107.71</v>
      </c>
      <c r="Z7" s="25">
        <v>105.86</v>
      </c>
      <c r="AA7" s="25">
        <v>104.3</v>
      </c>
      <c r="AB7" s="25">
        <v>103.97</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1739.96</v>
      </c>
      <c r="AU7" s="25">
        <v>1550.1</v>
      </c>
      <c r="AV7" s="25">
        <v>1699.39</v>
      </c>
      <c r="AW7" s="25">
        <v>1462.17</v>
      </c>
      <c r="AX7" s="25">
        <v>1734.37</v>
      </c>
      <c r="AY7" s="25">
        <v>271.10000000000002</v>
      </c>
      <c r="AZ7" s="25">
        <v>284.45</v>
      </c>
      <c r="BA7" s="25">
        <v>309.23</v>
      </c>
      <c r="BB7" s="25">
        <v>313.43</v>
      </c>
      <c r="BC7" s="25">
        <v>303.10000000000002</v>
      </c>
      <c r="BD7" s="25">
        <v>303.10000000000002</v>
      </c>
      <c r="BE7" s="25">
        <v>416.56</v>
      </c>
      <c r="BF7" s="25">
        <v>409.35</v>
      </c>
      <c r="BG7" s="25">
        <v>400.26</v>
      </c>
      <c r="BH7" s="25">
        <v>385.27</v>
      </c>
      <c r="BI7" s="25">
        <v>366.17</v>
      </c>
      <c r="BJ7" s="25">
        <v>272.95999999999998</v>
      </c>
      <c r="BK7" s="25">
        <v>260.95999999999998</v>
      </c>
      <c r="BL7" s="25">
        <v>240.07</v>
      </c>
      <c r="BM7" s="25">
        <v>224.81</v>
      </c>
      <c r="BN7" s="25">
        <v>210.83</v>
      </c>
      <c r="BO7" s="25">
        <v>210.83</v>
      </c>
      <c r="BP7" s="25">
        <v>100.91</v>
      </c>
      <c r="BQ7" s="25">
        <v>100.08</v>
      </c>
      <c r="BR7" s="25">
        <v>98.45</v>
      </c>
      <c r="BS7" s="25">
        <v>96.79</v>
      </c>
      <c r="BT7" s="25">
        <v>96.89</v>
      </c>
      <c r="BU7" s="25">
        <v>112.84</v>
      </c>
      <c r="BV7" s="25">
        <v>110.77</v>
      </c>
      <c r="BW7" s="25">
        <v>112.35</v>
      </c>
      <c r="BX7" s="25">
        <v>106.47</v>
      </c>
      <c r="BY7" s="25">
        <v>107.7</v>
      </c>
      <c r="BZ7" s="25">
        <v>107.7</v>
      </c>
      <c r="CA7" s="25">
        <v>43.44</v>
      </c>
      <c r="CB7" s="25">
        <v>43.78</v>
      </c>
      <c r="CC7" s="25">
        <v>45.3</v>
      </c>
      <c r="CD7" s="25">
        <v>46.14</v>
      </c>
      <c r="CE7" s="25">
        <v>46.9</v>
      </c>
      <c r="CF7" s="25">
        <v>73.849999999999994</v>
      </c>
      <c r="CG7" s="25">
        <v>73.180000000000007</v>
      </c>
      <c r="CH7" s="25">
        <v>73.05</v>
      </c>
      <c r="CI7" s="25">
        <v>77.53</v>
      </c>
      <c r="CJ7" s="25">
        <v>76.25</v>
      </c>
      <c r="CK7" s="25">
        <v>76.25</v>
      </c>
      <c r="CL7" s="25">
        <v>56.37</v>
      </c>
      <c r="CM7" s="25">
        <v>56.48</v>
      </c>
      <c r="CN7" s="25">
        <v>55.06</v>
      </c>
      <c r="CO7" s="25">
        <v>54.96</v>
      </c>
      <c r="CP7" s="25">
        <v>54.01</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31.82</v>
      </c>
      <c r="DI7" s="25">
        <v>34.44</v>
      </c>
      <c r="DJ7" s="25">
        <v>37.090000000000003</v>
      </c>
      <c r="DK7" s="25">
        <v>39.79</v>
      </c>
      <c r="DL7" s="25">
        <v>42.45</v>
      </c>
      <c r="DM7" s="25">
        <v>56.48</v>
      </c>
      <c r="DN7" s="25">
        <v>57.5</v>
      </c>
      <c r="DO7" s="25">
        <v>58.52</v>
      </c>
      <c r="DP7" s="25">
        <v>59.51</v>
      </c>
      <c r="DQ7" s="25">
        <v>60.24</v>
      </c>
      <c r="DR7" s="25">
        <v>60.24</v>
      </c>
      <c r="DS7" s="25">
        <v>99.27</v>
      </c>
      <c r="DT7" s="25">
        <v>99.27</v>
      </c>
      <c r="DU7" s="25">
        <v>99.27</v>
      </c>
      <c r="DV7" s="25">
        <v>99.27</v>
      </c>
      <c r="DW7" s="25">
        <v>99.27</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