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92.168.1.100\disk1\12_業務課\02_富山県(決算状況・水道統計)\03_ 経営比較分析表\R06決算\R6経営比較分析表\16砺波広域圏\上水道\"/>
    </mc:Choice>
  </mc:AlternateContent>
  <xr:revisionPtr revIDLastSave="0" documentId="13_ncr:1_{723909A0-565A-42C3-9403-5DCACE92833F}" xr6:coauthVersionLast="47" xr6:coauthVersionMax="47" xr10:uidLastSave="{00000000-0000-0000-0000-000000000000}"/>
  <workbookProtection workbookAlgorithmName="SHA-512" workbookHashValue="ORMnU1klFRVoEb3XI5H0N6Y80YkcCZAdsSvRhRSA2QXoEuoBt9qjXDOVPt/nWeeSx/RbSCyH89cueke4nc6zGg==" workbookSaltValue="7NFhJhNhoxjtNje/9Q/Okg=="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W10" i="4" s="1"/>
  <c r="P6" i="5"/>
  <c r="O6" i="5"/>
  <c r="N6" i="5"/>
  <c r="B10" i="4" s="1"/>
  <c r="M6" i="5"/>
  <c r="AD8" i="4" s="1"/>
  <c r="L6" i="5"/>
  <c r="W8" i="4" s="1"/>
  <c r="K6" i="5"/>
  <c r="P8" i="4" s="1"/>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J85" i="4"/>
  <c r="BB10" i="4"/>
  <c r="AT10" i="4"/>
  <c r="AL10" i="4"/>
  <c r="P10" i="4"/>
  <c r="I10" i="4"/>
</calcChain>
</file>

<file path=xl/sharedStrings.xml><?xml version="1.0" encoding="utf-8"?>
<sst xmlns="http://schemas.openxmlformats.org/spreadsheetml/2006/main" count="231" uniqueCount="113">
  <si>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</si>
  <si>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</si>
  <si>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</si>
  <si>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</si>
  <si>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</si>
  <si>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</si>
  <si>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</si>
  <si>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</si>
  <si>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</si>
  <si>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</si>
  <si>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</si>
  <si>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</si>
  <si>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</si>
  <si>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</si>
  <si>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</si>
  <si>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</si>
  <si>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</si>
  <si>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</si>
  <si>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</si>
  <si>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</si>
  <si>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</si>
  <si>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</si>
  <si>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</si>
  <si>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</si>
  <si>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</si>
  <si>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</si>
  <si>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</si>
  <si>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</si>
  <si>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</si>
  <si>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</si>
  <si>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</si>
  <si>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</si>
  <si>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</si>
  <si>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</si>
  <si>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</si>
  <si>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</si>
  <si>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</si>
  <si>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</si>
  <si>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</si>
  <si>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</si>
  <si>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</si>
  <si>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</si>
  <si>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</si>
  <si>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</si>
  <si>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</si>
  <si>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</si>
  <si>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</si>
  <si>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</si>
  <si>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</si>
  <si>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</si>
  <si>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</si>
  <si>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</si>
  <si>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</si>
  <si>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</si>
  <si>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</si>
  <si>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</si>
  <si>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</si>
  <si>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</si>
  <si>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</si>
  <si>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</si>
  <si>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</si>
  <si>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</si>
  <si>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</si>
  <si>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</si>
  <si>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</si>
  <si>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</si>
  <si>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</si>
  <si>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</si>
  <si>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</si>
  <si>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</si>
  <si>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</si>
  <si>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</si>
  <si>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</si>
  <si>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</si>
  <si>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</si>
  <si>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</si>
  <si>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</si>
  <si>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</si>
  <si>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</si>
  <si>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</si>
  <si>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</si>
  <si>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</si>
  <si>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</si>
  <si>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</si>
  <si>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</si>
  <si>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</si>
  <si>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</si>
  <si>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</si>
  <si>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</si>
  <si>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</si>
  <si>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</si>
  <si>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</si>
  <si>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</si>
  <si>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富山県　砺波広域圏事務組合</t>
  </si>
  <si>
    <t>法適用</t>
  </si>
  <si>
    <t>水道事業</t>
  </si>
  <si>
    <t>用水供給事業</t>
  </si>
  <si>
    <t>B</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</si>
  <si>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</si>
  <si>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</si>
  <si>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</si>
  <si>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</si>
  <si>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</si>
  <si>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</si>
  <si>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</si>
  <si>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</si>
  <si>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</si>
  <si>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</si>
  <si>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</si>
  <si>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</si>
  <si>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
　平均値を下回っている。浄水施設については、半系列分を更新することで老朽化に対応した。
②管路経年化率
　平均値を上回っており、管路全体が老朽化している。
③管路更新率
　過去5年0％である。令和4年度に策定した管路更新基本計画に基づき、令和8年度には管路更新の設計業務を行い、令和9年度からの工事着手に向けて準備を進めている。</t>
    <rPh sb="1" eb="3">
      <t>ユウケイ</t>
    </rPh>
    <rPh sb="3" eb="7">
      <t>コテイシサン</t>
    </rPh>
    <rPh sb="7" eb="9">
      <t>ゲンカ</t>
    </rPh>
    <rPh sb="9" eb="12">
      <t>ショウキャクリツ</t>
    </rPh>
    <rPh sb="14" eb="17">
      <t>ヘイキンチ</t>
    </rPh>
    <rPh sb="18" eb="20">
      <t>シタマワ</t>
    </rPh>
    <rPh sb="25" eb="27">
      <t>ジョウスイ</t>
    </rPh>
    <rPh sb="27" eb="29">
      <t>シセツ</t>
    </rPh>
    <rPh sb="35" eb="38">
      <t>ハンケイレツ</t>
    </rPh>
    <rPh sb="38" eb="39">
      <t>ブン</t>
    </rPh>
    <rPh sb="40" eb="42">
      <t>コウシン</t>
    </rPh>
    <rPh sb="47" eb="50">
      <t>ロウキュウカ</t>
    </rPh>
    <rPh sb="51" eb="53">
      <t>タイオウ</t>
    </rPh>
    <rPh sb="58" eb="60">
      <t>カンロ</t>
    </rPh>
    <rPh sb="60" eb="64">
      <t>ケイネンカリツ</t>
    </rPh>
    <rPh sb="66" eb="69">
      <t>ヘイキンチ</t>
    </rPh>
    <rPh sb="70" eb="72">
      <t>ウワマワ</t>
    </rPh>
    <rPh sb="77" eb="79">
      <t>カンロ</t>
    </rPh>
    <rPh sb="79" eb="81">
      <t>ゼンタイ</t>
    </rPh>
    <rPh sb="82" eb="85">
      <t>ロウキュウカ</t>
    </rPh>
    <rPh sb="92" eb="94">
      <t>カンロ</t>
    </rPh>
    <rPh sb="149" eb="150">
      <t>オコナ</t>
    </rPh>
    <rPh sb="162" eb="164">
      <t>チャクシュ</t>
    </rPh>
    <phoneticPr fontId="4"/>
  </si>
  <si>
    <t>①経常収支比率　　　　　　　　　　　　　　　　　　　　　　　　　　　　　　　　　　　　　　　　　　　　　　　
　物価高騰により動力費や薬品費が増加したため、前年度より低下した。基準となる100％を上回っているが、数値は年々低下しており、さらなる経営の効率化を図る必要がある。
②累積欠損金比率
　累積欠損金はない。
③流動比率
　100％以上であり、健全である。
④企業債残高対給水収益比率
　企業債残高は年々減少しているが、平均値を上回っているため、企業債発行の抑制に努める必要がある。
⑤料金回収率
　基準となる100％を下回っている。用水供給にかかる費用を用水供給収益以外の収益で賄っている状況である。
⑥給水原価
　平均値を下回っているが、営業費用の増加により、数値は上昇傾向である。
⑦施設利用率
　平均値を下回っているが、緊急時の需要増加に対しても安定した用水供給を継続するために必要な施設規模となっている。今後、水需要動向を踏まえた施設規模について検討する必要がある。
⑧有収率
　責任水量制であり、100％を維持している。</t>
    <rPh sb="1" eb="3">
      <t>ケイジョウ</t>
    </rPh>
    <rPh sb="3" eb="5">
      <t>シュウシ</t>
    </rPh>
    <rPh sb="5" eb="7">
      <t>ヒリツ</t>
    </rPh>
    <rPh sb="56" eb="58">
      <t>ブッカ</t>
    </rPh>
    <rPh sb="58" eb="60">
      <t>コウトウ</t>
    </rPh>
    <rPh sb="63" eb="66">
      <t>ドウリョクヒ</t>
    </rPh>
    <rPh sb="67" eb="70">
      <t>ヤクヒンヒ</t>
    </rPh>
    <rPh sb="71" eb="73">
      <t>ゾウカ</t>
    </rPh>
    <rPh sb="78" eb="81">
      <t>ゼンネンド</t>
    </rPh>
    <rPh sb="83" eb="85">
      <t>テイカ</t>
    </rPh>
    <rPh sb="88" eb="90">
      <t>キジュン</t>
    </rPh>
    <rPh sb="98" eb="100">
      <t>ウワマワ</t>
    </rPh>
    <rPh sb="106" eb="108">
      <t>スウチ</t>
    </rPh>
    <rPh sb="109" eb="111">
      <t>ネンネン</t>
    </rPh>
    <rPh sb="111" eb="113">
      <t>テイカ</t>
    </rPh>
    <rPh sb="122" eb="124">
      <t>ケイエイ</t>
    </rPh>
    <rPh sb="125" eb="128">
      <t>コウリツカ</t>
    </rPh>
    <rPh sb="129" eb="130">
      <t>ハカ</t>
    </rPh>
    <rPh sb="131" eb="133">
      <t>ヒツヨウ</t>
    </rPh>
    <rPh sb="139" eb="141">
      <t>ルイセキ</t>
    </rPh>
    <rPh sb="141" eb="143">
      <t>ケッソン</t>
    </rPh>
    <rPh sb="143" eb="144">
      <t>キン</t>
    </rPh>
    <rPh sb="144" eb="146">
      <t>ヒリツ</t>
    </rPh>
    <rPh sb="148" eb="150">
      <t>ルイセキ</t>
    </rPh>
    <rPh sb="159" eb="161">
      <t>リュウドウ</t>
    </rPh>
    <rPh sb="161" eb="163">
      <t>ヒリツ</t>
    </rPh>
    <rPh sb="169" eb="171">
      <t>イジョウ</t>
    </rPh>
    <rPh sb="175" eb="177">
      <t>ケンゼン</t>
    </rPh>
    <rPh sb="183" eb="186">
      <t>キギョウサイ</t>
    </rPh>
    <rPh sb="186" eb="188">
      <t>ザンダカ</t>
    </rPh>
    <rPh sb="188" eb="189">
      <t>タイ</t>
    </rPh>
    <rPh sb="189" eb="191">
      <t>キュウスイ</t>
    </rPh>
    <rPh sb="191" eb="193">
      <t>シュウエキ</t>
    </rPh>
    <rPh sb="193" eb="195">
      <t>ヒリツ</t>
    </rPh>
    <rPh sb="197" eb="200">
      <t>キギョウサイ</t>
    </rPh>
    <rPh sb="200" eb="202">
      <t>ザンダカ</t>
    </rPh>
    <rPh sb="203" eb="205">
      <t>ネンネン</t>
    </rPh>
    <rPh sb="205" eb="207">
      <t>ゲンショウ</t>
    </rPh>
    <rPh sb="213" eb="216">
      <t>ヘイキンチ</t>
    </rPh>
    <rPh sb="217" eb="219">
      <t>ウワマワ</t>
    </rPh>
    <rPh sb="226" eb="229">
      <t>キギョウサイ</t>
    </rPh>
    <rPh sb="229" eb="231">
      <t>ハッコウ</t>
    </rPh>
    <rPh sb="232" eb="234">
      <t>ヨクセイ</t>
    </rPh>
    <rPh sb="235" eb="236">
      <t>ツト</t>
    </rPh>
    <rPh sb="238" eb="240">
      <t>ヒツヨウ</t>
    </rPh>
    <rPh sb="246" eb="248">
      <t>リョウキン</t>
    </rPh>
    <rPh sb="248" eb="251">
      <t>カイシュウリツ</t>
    </rPh>
    <rPh sb="253" eb="255">
      <t>キジュン</t>
    </rPh>
    <rPh sb="263" eb="265">
      <t>シタマワ</t>
    </rPh>
    <rPh sb="270" eb="272">
      <t>ヨウスイ</t>
    </rPh>
    <rPh sb="272" eb="274">
      <t>キョウキュウ</t>
    </rPh>
    <rPh sb="278" eb="280">
      <t>ヒヨウ</t>
    </rPh>
    <rPh sb="281" eb="283">
      <t>ヨウスイ</t>
    </rPh>
    <rPh sb="283" eb="285">
      <t>キョウキュウ</t>
    </rPh>
    <rPh sb="285" eb="289">
      <t>シュウエキイガイ</t>
    </rPh>
    <rPh sb="290" eb="292">
      <t>シュウエキ</t>
    </rPh>
    <rPh sb="293" eb="294">
      <t>マカナ</t>
    </rPh>
    <rPh sb="298" eb="300">
      <t>ジョウキョウ</t>
    </rPh>
    <rPh sb="312" eb="315">
      <t>ヘイキンチ</t>
    </rPh>
    <rPh sb="316" eb="318">
      <t>シタマワ</t>
    </rPh>
    <rPh sb="324" eb="328">
      <t>エイギョウヒヨウ</t>
    </rPh>
    <rPh sb="329" eb="331">
      <t>ゾウカ</t>
    </rPh>
    <rPh sb="335" eb="337">
      <t>スウチ</t>
    </rPh>
    <rPh sb="338" eb="340">
      <t>ジョウショウ</t>
    </rPh>
    <rPh sb="340" eb="342">
      <t>ケイコウ</t>
    </rPh>
    <rPh sb="348" eb="350">
      <t>シセツ</t>
    </rPh>
    <rPh sb="350" eb="353">
      <t>リヨウリツ</t>
    </rPh>
    <rPh sb="355" eb="358">
      <t>ヘイキンチ</t>
    </rPh>
    <rPh sb="359" eb="361">
      <t>シタマワ</t>
    </rPh>
    <rPh sb="367" eb="370">
      <t>キンキュウジ</t>
    </rPh>
    <rPh sb="371" eb="375">
      <t>ジュヨウゾウカ</t>
    </rPh>
    <rPh sb="376" eb="377">
      <t>タイ</t>
    </rPh>
    <rPh sb="380" eb="382">
      <t>アンテイ</t>
    </rPh>
    <rPh sb="384" eb="388">
      <t>ヨウスイキョウキュウ</t>
    </rPh>
    <rPh sb="389" eb="391">
      <t>ケイゾク</t>
    </rPh>
    <rPh sb="396" eb="398">
      <t>ヒツヨウ</t>
    </rPh>
    <rPh sb="399" eb="403">
      <t>シセツキボ</t>
    </rPh>
    <rPh sb="410" eb="412">
      <t>コンゴ</t>
    </rPh>
    <rPh sb="413" eb="414">
      <t>ミズ</t>
    </rPh>
    <rPh sb="414" eb="416">
      <t>ジュヨウ</t>
    </rPh>
    <rPh sb="416" eb="418">
      <t>ドウコウ</t>
    </rPh>
    <rPh sb="419" eb="420">
      <t>フ</t>
    </rPh>
    <rPh sb="423" eb="427">
      <t>シセツキボ</t>
    </rPh>
    <rPh sb="431" eb="433">
      <t>ケントウ</t>
    </rPh>
    <rPh sb="435" eb="437">
      <t>ヒツヨウ</t>
    </rPh>
    <rPh sb="443" eb="446">
      <t>ユウシュウリツ</t>
    </rPh>
    <rPh sb="448" eb="450">
      <t>セキニン</t>
    </rPh>
    <rPh sb="450" eb="453">
      <t>スイリョウセイ</t>
    </rPh>
    <rPh sb="462" eb="464">
      <t>イジ</t>
    </rPh>
    <phoneticPr fontId="4"/>
  </si>
  <si>
    <t>　水道事業の料金体系を責任水量制とすることで経営の安定性を確保しており、経営の健全性はおおむね維持されている。
　しかしながら、物価高騰による営業費用の増加により料金回収率は低下しており、経営状況は年々厳しさを増している。また、老朽化した設備・管路の更新に伴う財源の確保も必要となっている。
　これらの課題を解決し、水道事業を安定的に継続していくため、次年度には水道ビジョン・経営戦略のフォローアップにより収支計画の見直しを行うとともに、アセットマネジメントに基づく計画的な投資を実施していく必要がある。</t>
    <rPh sb="1" eb="3">
      <t>スイドウ</t>
    </rPh>
    <rPh sb="3" eb="5">
      <t>ジギョウ</t>
    </rPh>
    <rPh sb="6" eb="8">
      <t>リョウキン</t>
    </rPh>
    <rPh sb="8" eb="10">
      <t>タイケイ</t>
    </rPh>
    <rPh sb="11" eb="13">
      <t>セキニン</t>
    </rPh>
    <rPh sb="13" eb="16">
      <t>スイリョウセイ</t>
    </rPh>
    <rPh sb="22" eb="24">
      <t>ケイエイ</t>
    </rPh>
    <rPh sb="25" eb="28">
      <t>アンテイセイ</t>
    </rPh>
    <rPh sb="29" eb="31">
      <t>カクホ</t>
    </rPh>
    <rPh sb="36" eb="38">
      <t>ケイエイ</t>
    </rPh>
    <rPh sb="39" eb="42">
      <t>ケンゼンセイ</t>
    </rPh>
    <rPh sb="47" eb="49">
      <t>イジ</t>
    </rPh>
    <rPh sb="64" eb="68">
      <t>ブッカコウトウ</t>
    </rPh>
    <rPh sb="71" eb="75">
      <t>エイギョウヒヨウ</t>
    </rPh>
    <rPh sb="76" eb="78">
      <t>ゾウカ</t>
    </rPh>
    <rPh sb="81" eb="83">
      <t>リョウキン</t>
    </rPh>
    <rPh sb="83" eb="86">
      <t>カイシュウリツ</t>
    </rPh>
    <rPh sb="87" eb="89">
      <t>テイカ</t>
    </rPh>
    <rPh sb="94" eb="98">
      <t>ケイエイジョウキョウ</t>
    </rPh>
    <rPh sb="99" eb="101">
      <t>ネンネン</t>
    </rPh>
    <rPh sb="101" eb="102">
      <t>キビ</t>
    </rPh>
    <rPh sb="105" eb="106">
      <t>マ</t>
    </rPh>
    <rPh sb="114" eb="117">
      <t>ロウキュウカ</t>
    </rPh>
    <rPh sb="119" eb="121">
      <t>セツビ</t>
    </rPh>
    <rPh sb="122" eb="124">
      <t>カンロ</t>
    </rPh>
    <rPh sb="125" eb="127">
      <t>コウシン</t>
    </rPh>
    <rPh sb="128" eb="129">
      <t>トモナ</t>
    </rPh>
    <rPh sb="130" eb="132">
      <t>ザイゲン</t>
    </rPh>
    <rPh sb="133" eb="135">
      <t>カクホ</t>
    </rPh>
    <rPh sb="136" eb="138">
      <t>ヒツヨウ</t>
    </rPh>
    <rPh sb="151" eb="153">
      <t>カダイ</t>
    </rPh>
    <rPh sb="154" eb="156">
      <t>カイケツ</t>
    </rPh>
    <rPh sb="158" eb="162">
      <t>スイドウジギョウ</t>
    </rPh>
    <rPh sb="163" eb="166">
      <t>アンテイテキ</t>
    </rPh>
    <rPh sb="167" eb="169">
      <t>ケイゾク</t>
    </rPh>
    <rPh sb="176" eb="179">
      <t>ジネンド</t>
    </rPh>
    <rPh sb="181" eb="183">
      <t>スイドウ</t>
    </rPh>
    <rPh sb="188" eb="190">
      <t>ケイエイ</t>
    </rPh>
    <rPh sb="190" eb="192">
      <t>センリャク</t>
    </rPh>
    <rPh sb="203" eb="207">
      <t>シュウシケイカク</t>
    </rPh>
    <rPh sb="208" eb="210">
      <t>ミナオ</t>
    </rPh>
    <rPh sb="212" eb="213">
      <t>オコナ</t>
    </rPh>
    <rPh sb="230" eb="231">
      <t>モト</t>
    </rPh>
    <rPh sb="233" eb="236">
      <t>ケイカクテキ</t>
    </rPh>
    <rPh sb="237" eb="239">
      <t>トウシ</t>
    </rPh>
    <rPh sb="240" eb="242">
      <t>ジッシ</t>
    </rPh>
    <rPh sb="246" eb="24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</si>
</sst>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7DD-4F35-B357-1FFB866C246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0.32</c:v>
                </c:pt>
                <c:pt idx="1">
                  <c:v>0.28000000000000003</c:v>
                </c:pt>
                <c:pt idx="2">
                  <c:v>0.4</c:v>
                </c:pt>
                <c:pt idx="3">
                  <c:v>0.27</c:v>
                </c:pt>
                <c:pt idx="4">
                  <c:v>0.34</c:v>
                </c:pt>
              </c:numCache>
            </c:numRef>
          </c:val>
          <c:smooth val="0"/>
          <c:extLst>
            <c:ext xmlns:c16="http://schemas.microsoft.com/office/drawing/2014/chart" uri="{C3380CC4-5D6E-409C-BE32-E72D297353CC}">
              <c16:uniqueId val="{00000001-57DD-4F35-B357-1FFB866C246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56.48</c:v>
                </c:pt>
                <c:pt idx="1">
                  <c:v>55.06</c:v>
                </c:pt>
                <c:pt idx="2">
                  <c:v>54.96</c:v>
                </c:pt>
                <c:pt idx="3">
                  <c:v>54.01</c:v>
                </c:pt>
                <c:pt idx="4">
                  <c:v>55.16</c:v>
                </c:pt>
              </c:numCache>
            </c:numRef>
          </c:val>
          <c:extLst>
            <c:ext xmlns:c16="http://schemas.microsoft.com/office/drawing/2014/chart" uri="{C3380CC4-5D6E-409C-BE32-E72D297353CC}">
              <c16:uniqueId val="{00000000-C06C-47BC-ACB6-18AD1DBA07C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62.26</c:v>
                </c:pt>
                <c:pt idx="1">
                  <c:v>62.22</c:v>
                </c:pt>
                <c:pt idx="2">
                  <c:v>61.45</c:v>
                </c:pt>
                <c:pt idx="3">
                  <c:v>61.63</c:v>
                </c:pt>
                <c:pt idx="4">
                  <c:v>61.54</c:v>
                </c:pt>
              </c:numCache>
            </c:numRef>
          </c:val>
          <c:smooth val="0"/>
          <c:extLst>
            <c:ext xmlns:c16="http://schemas.microsoft.com/office/drawing/2014/chart" uri="{C3380CC4-5D6E-409C-BE32-E72D297353CC}">
              <c16:uniqueId val="{00000001-C06C-47BC-ACB6-18AD1DBA07C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E19C-4DBE-A519-DF092BC1542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100.16</c:v>
                </c:pt>
                <c:pt idx="1">
                  <c:v>100.28</c:v>
                </c:pt>
                <c:pt idx="2">
                  <c:v>100.29</c:v>
                </c:pt>
                <c:pt idx="3">
                  <c:v>100.36</c:v>
                </c:pt>
                <c:pt idx="4">
                  <c:v>100.31</c:v>
                </c:pt>
              </c:numCache>
            </c:numRef>
          </c:val>
          <c:smooth val="0"/>
          <c:extLst>
            <c:ext xmlns:c16="http://schemas.microsoft.com/office/drawing/2014/chart" uri="{C3380CC4-5D6E-409C-BE32-E72D297353CC}">
              <c16:uniqueId val="{00000001-E19C-4DBE-A519-DF092BC1542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107.71</c:v>
                </c:pt>
                <c:pt idx="1">
                  <c:v>105.86</c:v>
                </c:pt>
                <c:pt idx="2">
                  <c:v>104.3</c:v>
                </c:pt>
                <c:pt idx="3">
                  <c:v>103.97</c:v>
                </c:pt>
                <c:pt idx="4">
                  <c:v>102.45</c:v>
                </c:pt>
              </c:numCache>
            </c:numRef>
          </c:val>
          <c:extLst>
            <c:ext xmlns:c16="http://schemas.microsoft.com/office/drawing/2014/chart" uri="{C3380CC4-5D6E-409C-BE32-E72D297353CC}">
              <c16:uniqueId val="{00000000-F179-4BEA-8E74-A85F6F7CCD8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111.13</c:v>
                </c:pt>
                <c:pt idx="1">
                  <c:v>112.49</c:v>
                </c:pt>
                <c:pt idx="2">
                  <c:v>107.33</c:v>
                </c:pt>
                <c:pt idx="3">
                  <c:v>108.93</c:v>
                </c:pt>
                <c:pt idx="4">
                  <c:v>107.62</c:v>
                </c:pt>
              </c:numCache>
            </c:numRef>
          </c:val>
          <c:smooth val="0"/>
          <c:extLst>
            <c:ext xmlns:c16="http://schemas.microsoft.com/office/drawing/2014/chart" uri="{C3380CC4-5D6E-409C-BE32-E72D297353CC}">
              <c16:uniqueId val="{00000001-F179-4BEA-8E74-A85F6F7CCD8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34.44</c:v>
                </c:pt>
                <c:pt idx="1">
                  <c:v>37.090000000000003</c:v>
                </c:pt>
                <c:pt idx="2">
                  <c:v>39.79</c:v>
                </c:pt>
                <c:pt idx="3">
                  <c:v>42.45</c:v>
                </c:pt>
                <c:pt idx="4">
                  <c:v>44.72</c:v>
                </c:pt>
              </c:numCache>
            </c:numRef>
          </c:val>
          <c:extLst>
            <c:ext xmlns:c16="http://schemas.microsoft.com/office/drawing/2014/chart" uri="{C3380CC4-5D6E-409C-BE32-E72D297353CC}">
              <c16:uniqueId val="{00000000-AEE7-41E8-9EF3-1650BF3584C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57.5</c:v>
                </c:pt>
                <c:pt idx="1">
                  <c:v>58.52</c:v>
                </c:pt>
                <c:pt idx="2">
                  <c:v>59.51</c:v>
                </c:pt>
                <c:pt idx="3">
                  <c:v>60.24</c:v>
                </c:pt>
                <c:pt idx="4">
                  <c:v>60.8</c:v>
                </c:pt>
              </c:numCache>
            </c:numRef>
          </c:val>
          <c:smooth val="0"/>
          <c:extLst>
            <c:ext xmlns:c16="http://schemas.microsoft.com/office/drawing/2014/chart" uri="{C3380CC4-5D6E-409C-BE32-E72D297353CC}">
              <c16:uniqueId val="{00000001-AEE7-41E8-9EF3-1650BF3584C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99.27</c:v>
                </c:pt>
                <c:pt idx="1">
                  <c:v>99.27</c:v>
                </c:pt>
                <c:pt idx="2">
                  <c:v>99.27</c:v>
                </c:pt>
                <c:pt idx="3">
                  <c:v>99.27</c:v>
                </c:pt>
                <c:pt idx="4">
                  <c:v>99.27</c:v>
                </c:pt>
              </c:numCache>
            </c:numRef>
          </c:val>
          <c:extLst>
            <c:ext xmlns:c16="http://schemas.microsoft.com/office/drawing/2014/chart" uri="{C3380CC4-5D6E-409C-BE32-E72D297353CC}">
              <c16:uniqueId val="{00000000-2547-4C00-B436-3D8660C1AE9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30.3</c:v>
                </c:pt>
                <c:pt idx="1">
                  <c:v>31.74</c:v>
                </c:pt>
                <c:pt idx="2">
                  <c:v>32.380000000000003</c:v>
                </c:pt>
                <c:pt idx="3">
                  <c:v>34.479999999999997</c:v>
                </c:pt>
                <c:pt idx="4">
                  <c:v>38.24</c:v>
                </c:pt>
              </c:numCache>
            </c:numRef>
          </c:val>
          <c:smooth val="0"/>
          <c:extLst>
            <c:ext xmlns:c16="http://schemas.microsoft.com/office/drawing/2014/chart" uri="{C3380CC4-5D6E-409C-BE32-E72D297353CC}">
              <c16:uniqueId val="{00000001-2547-4C00-B436-3D8660C1AE9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7FE-419E-A65F-0A2F8270DC1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12.29</c:v>
                </c:pt>
                <c:pt idx="1">
                  <c:v>8.77</c:v>
                </c:pt>
                <c:pt idx="2">
                  <c:v>8.81</c:v>
                </c:pt>
                <c:pt idx="3">
                  <c:v>8.48</c:v>
                </c:pt>
                <c:pt idx="4">
                  <c:v>11</c:v>
                </c:pt>
              </c:numCache>
            </c:numRef>
          </c:val>
          <c:smooth val="0"/>
          <c:extLst>
            <c:ext xmlns:c16="http://schemas.microsoft.com/office/drawing/2014/chart" uri="{C3380CC4-5D6E-409C-BE32-E72D297353CC}">
              <c16:uniqueId val="{00000001-57FE-419E-A65F-0A2F8270DC1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1550.1</c:v>
                </c:pt>
                <c:pt idx="1">
                  <c:v>1699.39</c:v>
                </c:pt>
                <c:pt idx="2">
                  <c:v>1462.17</c:v>
                </c:pt>
                <c:pt idx="3">
                  <c:v>1734.37</c:v>
                </c:pt>
                <c:pt idx="4">
                  <c:v>1715.19</c:v>
                </c:pt>
              </c:numCache>
            </c:numRef>
          </c:val>
          <c:extLst>
            <c:ext xmlns:c16="http://schemas.microsoft.com/office/drawing/2014/chart" uri="{C3380CC4-5D6E-409C-BE32-E72D297353CC}">
              <c16:uniqueId val="{00000000-3F0B-4F3F-8DD9-DD1B303C352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284.45</c:v>
                </c:pt>
                <c:pt idx="1">
                  <c:v>309.23</c:v>
                </c:pt>
                <c:pt idx="2">
                  <c:v>313.43</c:v>
                </c:pt>
                <c:pt idx="3">
                  <c:v>303.10000000000002</c:v>
                </c:pt>
                <c:pt idx="4">
                  <c:v>318.89999999999998</c:v>
                </c:pt>
              </c:numCache>
            </c:numRef>
          </c:val>
          <c:smooth val="0"/>
          <c:extLst>
            <c:ext xmlns:c16="http://schemas.microsoft.com/office/drawing/2014/chart" uri="{C3380CC4-5D6E-409C-BE32-E72D297353CC}">
              <c16:uniqueId val="{00000001-3F0B-4F3F-8DD9-DD1B303C352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409.35</c:v>
                </c:pt>
                <c:pt idx="1">
                  <c:v>400.26</c:v>
                </c:pt>
                <c:pt idx="2">
                  <c:v>385.27</c:v>
                </c:pt>
                <c:pt idx="3">
                  <c:v>366.17</c:v>
                </c:pt>
                <c:pt idx="4">
                  <c:v>350</c:v>
                </c:pt>
              </c:numCache>
            </c:numRef>
          </c:val>
          <c:extLst>
            <c:ext xmlns:c16="http://schemas.microsoft.com/office/drawing/2014/chart" uri="{C3380CC4-5D6E-409C-BE32-E72D297353CC}">
              <c16:uniqueId val="{00000000-D6B1-420E-8050-E5051AF8AA3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260.95999999999998</c:v>
                </c:pt>
                <c:pt idx="1">
                  <c:v>240.07</c:v>
                </c:pt>
                <c:pt idx="2">
                  <c:v>224.81</c:v>
                </c:pt>
                <c:pt idx="3">
                  <c:v>210.83</c:v>
                </c:pt>
                <c:pt idx="4">
                  <c:v>204.34</c:v>
                </c:pt>
              </c:numCache>
            </c:numRef>
          </c:val>
          <c:smooth val="0"/>
          <c:extLst>
            <c:ext xmlns:c16="http://schemas.microsoft.com/office/drawing/2014/chart" uri="{C3380CC4-5D6E-409C-BE32-E72D297353CC}">
              <c16:uniqueId val="{00000001-D6B1-420E-8050-E5051AF8AA3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100.08</c:v>
                </c:pt>
                <c:pt idx="1">
                  <c:v>98.45</c:v>
                </c:pt>
                <c:pt idx="2">
                  <c:v>96.79</c:v>
                </c:pt>
                <c:pt idx="3">
                  <c:v>96.89</c:v>
                </c:pt>
                <c:pt idx="4">
                  <c:v>94.99</c:v>
                </c:pt>
              </c:numCache>
            </c:numRef>
          </c:val>
          <c:extLst>
            <c:ext xmlns:c16="http://schemas.microsoft.com/office/drawing/2014/chart" uri="{C3380CC4-5D6E-409C-BE32-E72D297353CC}">
              <c16:uniqueId val="{00000000-CAED-4E2A-B62F-6768574D71B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110.77</c:v>
                </c:pt>
                <c:pt idx="1">
                  <c:v>112.35</c:v>
                </c:pt>
                <c:pt idx="2">
                  <c:v>106.47</c:v>
                </c:pt>
                <c:pt idx="3">
                  <c:v>107.7</c:v>
                </c:pt>
                <c:pt idx="4">
                  <c:v>106.29</c:v>
                </c:pt>
              </c:numCache>
            </c:numRef>
          </c:val>
          <c:smooth val="0"/>
          <c:extLst>
            <c:ext xmlns:c16="http://schemas.microsoft.com/office/drawing/2014/chart" uri="{C3380CC4-5D6E-409C-BE32-E72D297353CC}">
              <c16:uniqueId val="{00000001-CAED-4E2A-B62F-6768574D71B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43.78</c:v>
                </c:pt>
                <c:pt idx="1">
                  <c:v>45.3</c:v>
                </c:pt>
                <c:pt idx="2">
                  <c:v>46.14</c:v>
                </c:pt>
                <c:pt idx="3">
                  <c:v>46.9</c:v>
                </c:pt>
                <c:pt idx="4">
                  <c:v>46.95</c:v>
                </c:pt>
              </c:numCache>
            </c:numRef>
          </c:val>
          <c:extLst>
            <c:ext xmlns:c16="http://schemas.microsoft.com/office/drawing/2014/chart" uri="{C3380CC4-5D6E-409C-BE32-E72D297353CC}">
              <c16:uniqueId val="{00000000-78BE-4BC3-AFE4-EC6B066E8FD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73.180000000000007</c:v>
                </c:pt>
                <c:pt idx="1">
                  <c:v>73.05</c:v>
                </c:pt>
                <c:pt idx="2">
                  <c:v>77.53</c:v>
                </c:pt>
                <c:pt idx="3">
                  <c:v>76.25</c:v>
                </c:pt>
                <c:pt idx="4">
                  <c:v>77.75</c:v>
                </c:pt>
              </c:numCache>
            </c:numRef>
          </c:val>
          <c:smooth val="0"/>
          <c:extLst>
            <c:ext xmlns:c16="http://schemas.microsoft.com/office/drawing/2014/chart" uri="{C3380CC4-5D6E-409C-BE32-E72D297353CC}">
              <c16:uniqueId val="{00000001-78BE-4BC3-AFE4-EC6B066E8FD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【318.90】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【60.80】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【38.24】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P1" zoomScaleNormal="100" workbookViewId="0">
      <selection activeCell="CA66" sqref="CA6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富山県　砺波広域圏事務組合</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用水供給事業</v>
      </c>
      <c r="Q8" s="43"/>
      <c r="R8" s="43"/>
      <c r="S8" s="43"/>
      <c r="T8" s="43"/>
      <c r="U8" s="43"/>
      <c r="V8" s="43"/>
      <c r="W8" s="43" t="str">
        <f>データ!$L$6</f>
        <v>B</v>
      </c>
      <c r="X8" s="43"/>
      <c r="Y8" s="43"/>
      <c r="Z8" s="43"/>
      <c r="AA8" s="43"/>
      <c r="AB8" s="43"/>
      <c r="AC8" s="43"/>
      <c r="AD8" s="43" t="str">
        <f>データ!$M$6</f>
        <v>自治体職員</v>
      </c>
      <c r="AE8" s="43"/>
      <c r="AF8" s="43"/>
      <c r="AG8" s="43"/>
      <c r="AH8" s="43"/>
      <c r="AI8" s="43"/>
      <c r="AJ8" s="43"/>
      <c r="AK8" s="2"/>
      <c r="AL8" s="44" t="str">
        <f>データ!$R$6</f>
        <v>-</v>
      </c>
      <c r="AM8" s="44"/>
      <c r="AN8" s="44"/>
      <c r="AO8" s="44"/>
      <c r="AP8" s="44"/>
      <c r="AQ8" s="44"/>
      <c r="AR8" s="44"/>
      <c r="AS8" s="44"/>
      <c r="AT8" s="45" t="str">
        <f>データ!$S$6</f>
        <v>-</v>
      </c>
      <c r="AU8" s="46"/>
      <c r="AV8" s="46"/>
      <c r="AW8" s="46"/>
      <c r="AX8" s="46"/>
      <c r="AY8" s="46"/>
      <c r="AZ8" s="46"/>
      <c r="BA8" s="46"/>
      <c r="BB8" s="47" t="str">
        <f>データ!$T$6</f>
        <v>-</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73.099999999999994</v>
      </c>
      <c r="J10" s="46"/>
      <c r="K10" s="46"/>
      <c r="L10" s="46"/>
      <c r="M10" s="46"/>
      <c r="N10" s="46"/>
      <c r="O10" s="80"/>
      <c r="P10" s="47">
        <f>データ!$P$6</f>
        <v>99</v>
      </c>
      <c r="Q10" s="47"/>
      <c r="R10" s="47"/>
      <c r="S10" s="47"/>
      <c r="T10" s="47"/>
      <c r="U10" s="47"/>
      <c r="V10" s="47"/>
      <c r="W10" s="44">
        <f>データ!$Q$6</f>
        <v>0</v>
      </c>
      <c r="X10" s="44"/>
      <c r="Y10" s="44"/>
      <c r="Z10" s="44"/>
      <c r="AA10" s="44"/>
      <c r="AB10" s="44"/>
      <c r="AC10" s="44"/>
      <c r="AD10" s="2"/>
      <c r="AE10" s="2"/>
      <c r="AF10" s="2"/>
      <c r="AG10" s="2"/>
      <c r="AH10" s="2"/>
      <c r="AI10" s="2"/>
      <c r="AJ10" s="2"/>
      <c r="AK10" s="2"/>
      <c r="AL10" s="44">
        <f>データ!$U$6</f>
        <v>89442</v>
      </c>
      <c r="AM10" s="44"/>
      <c r="AN10" s="44"/>
      <c r="AO10" s="44"/>
      <c r="AP10" s="44"/>
      <c r="AQ10" s="44"/>
      <c r="AR10" s="44"/>
      <c r="AS10" s="44"/>
      <c r="AT10" s="45">
        <f>データ!$V$6</f>
        <v>234.28</v>
      </c>
      <c r="AU10" s="46"/>
      <c r="AV10" s="46"/>
      <c r="AW10" s="46"/>
      <c r="AX10" s="46"/>
      <c r="AY10" s="46"/>
      <c r="AZ10" s="46"/>
      <c r="BA10" s="46"/>
      <c r="BB10" s="47">
        <f>データ!$W$6</f>
        <v>381.77</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【107.62】</v>
      </c>
      <c r="F85" s="13" t="str">
        <f>データ!AS6</f>
        <v>【11.00】</v>
      </c>
      <c r="G85" s="13" t="str">
        <f>データ!BD6</f>
        <v>【318.90】</v>
      </c>
      <c r="H85" s="13" t="str">
        <f>データ!BO6</f>
        <v>【204.34】</v>
      </c>
      <c r="I85" s="13" t="str">
        <f>データ!BZ6</f>
        <v>【106.29】</v>
      </c>
      <c r="J85" s="13" t="str">
        <f>データ!CK6</f>
        <v>【77.75】</v>
      </c>
      <c r="K85" s="13" t="str">
        <f>データ!CV6</f>
        <v>【61.54】</v>
      </c>
      <c r="L85" s="13" t="str">
        <f>データ!DG6</f>
        <v>【100.31】</v>
      </c>
      <c r="M85" s="13" t="str">
        <f>データ!DR6</f>
        <v>【60.80】</v>
      </c>
      <c r="N85" s="13" t="str">
        <f>データ!EC6</f>
        <v>【38.24】</v>
      </c>
      <c r="O85" s="13" t="str">
        <f>データ!EN6</f>
        <v>【0.34】</v>
      </c>
    </row>
  </sheetData>
  <sheetProtection algorithmName="SHA-512" hashValue="yLL2KIMj0y1H8xF2cLxwL+LKUJpQdIAa3T0cDkRlR7++keU/u+QCpuu2jwLdMhOyAZckXYy8/7UYWvhKW1nwzw==" saltValue="OjSOYAzT+Jch4yZ8FsULy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168912</v>
      </c>
      <c r="D6" s="20">
        <f t="shared" si="3"/>
        <v>46</v>
      </c>
      <c r="E6" s="20">
        <f t="shared" si="3"/>
        <v>1</v>
      </c>
      <c r="F6" s="20">
        <f t="shared" si="3"/>
        <v>0</v>
      </c>
      <c r="G6" s="20">
        <f t="shared" si="3"/>
        <v>2</v>
      </c>
      <c r="H6" s="20" t="str">
        <f t="shared" si="3"/>
        <v>富山県　砺波広域圏事務組合</v>
      </c>
      <c r="I6" s="20" t="str">
        <f t="shared" si="3"/>
        <v>法適用</v>
      </c>
      <c r="J6" s="20" t="str">
        <f t="shared" si="3"/>
        <v>水道事業</v>
      </c>
      <c r="K6" s="20" t="str">
        <f t="shared" si="3"/>
        <v>用水供給事業</v>
      </c>
      <c r="L6" s="20" t="str">
        <f t="shared" si="3"/>
        <v>B</v>
      </c>
      <c r="M6" s="20" t="str">
        <f t="shared" si="3"/>
        <v>自治体職員</v>
      </c>
      <c r="N6" s="21" t="str">
        <f t="shared" si="3"/>
        <v>-</v>
      </c>
      <c r="O6" s="21">
        <f t="shared" si="3"/>
        <v>73.099999999999994</v>
      </c>
      <c r="P6" s="21">
        <f t="shared" si="3"/>
        <v>99</v>
      </c>
      <c r="Q6" s="21">
        <f t="shared" si="3"/>
        <v>0</v>
      </c>
      <c r="R6" s="21" t="str">
        <f t="shared" si="3"/>
        <v>-</v>
      </c>
      <c r="S6" s="21" t="str">
        <f t="shared" si="3"/>
        <v>-</v>
      </c>
      <c r="T6" s="21" t="str">
        <f t="shared" si="3"/>
        <v>-</v>
      </c>
      <c r="U6" s="21">
        <f t="shared" si="3"/>
        <v>89442</v>
      </c>
      <c r="V6" s="21">
        <f t="shared" si="3"/>
        <v>234.28</v>
      </c>
      <c r="W6" s="21">
        <f t="shared" si="3"/>
        <v>381.77</v>
      </c>
      <c r="X6" s="22">
        <f>IF(X7="",NA(),X7)</f>
        <v>107.71</v>
      </c>
      <c r="Y6" s="22">
        <f t="shared" ref="Y6:AG6" si="4">IF(Y7="",NA(),Y7)</f>
        <v>105.86</v>
      </c>
      <c r="Z6" s="22">
        <f t="shared" si="4"/>
        <v>104.3</v>
      </c>
      <c r="AA6" s="22">
        <f t="shared" si="4"/>
        <v>103.97</v>
      </c>
      <c r="AB6" s="22">
        <f t="shared" si="4"/>
        <v>102.45</v>
      </c>
      <c r="AC6" s="22">
        <f t="shared" si="4"/>
        <v>111.13</v>
      </c>
      <c r="AD6" s="22">
        <f t="shared" si="4"/>
        <v>112.49</v>
      </c>
      <c r="AE6" s="22">
        <f t="shared" si="4"/>
        <v>107.33</v>
      </c>
      <c r="AF6" s="22">
        <f t="shared" si="4"/>
        <v>108.93</v>
      </c>
      <c r="AG6" s="22">
        <f t="shared" si="4"/>
        <v>107.62</v>
      </c>
      <c r="AH6" s="21" t="str">
        <f>IF(AH7="","",IF(AH7="-","【-】","【"&amp;SUBSTITUTE(TEXT(AH7,"#,##0.00"),"-","△")&amp;"】"))</f>
        <v>【107.62】</v>
      </c>
      <c r="AI6" s="21">
        <f>IF(AI7="",NA(),AI7)</f>
        <v>0</v>
      </c>
      <c r="AJ6" s="21">
        <f t="shared" ref="AJ6:AR6" si="5">IF(AJ7="",NA(),AJ7)</f>
        <v>0</v>
      </c>
      <c r="AK6" s="21">
        <f t="shared" si="5"/>
        <v>0</v>
      </c>
      <c r="AL6" s="21">
        <f t="shared" si="5"/>
        <v>0</v>
      </c>
      <c r="AM6" s="21">
        <f t="shared" si="5"/>
        <v>0</v>
      </c>
      <c r="AN6" s="22">
        <f t="shared" si="5"/>
        <v>12.29</v>
      </c>
      <c r="AO6" s="22">
        <f t="shared" si="5"/>
        <v>8.77</v>
      </c>
      <c r="AP6" s="22">
        <f t="shared" si="5"/>
        <v>8.81</v>
      </c>
      <c r="AQ6" s="22">
        <f t="shared" si="5"/>
        <v>8.48</v>
      </c>
      <c r="AR6" s="22">
        <f t="shared" si="5"/>
        <v>11</v>
      </c>
      <c r="AS6" s="21" t="str">
        <f>IF(AS7="","",IF(AS7="-","【-】","【"&amp;SUBSTITUTE(TEXT(AS7,"#,##0.00"),"-","△")&amp;"】"))</f>
        <v>【11.00】</v>
      </c>
      <c r="AT6" s="22">
        <f>IF(AT7="",NA(),AT7)</f>
        <v>1550.1</v>
      </c>
      <c r="AU6" s="22">
        <f t="shared" ref="AU6:BC6" si="6">IF(AU7="",NA(),AU7)</f>
        <v>1699.39</v>
      </c>
      <c r="AV6" s="22">
        <f t="shared" si="6"/>
        <v>1462.17</v>
      </c>
      <c r="AW6" s="22">
        <f t="shared" si="6"/>
        <v>1734.37</v>
      </c>
      <c r="AX6" s="22">
        <f t="shared" si="6"/>
        <v>1715.19</v>
      </c>
      <c r="AY6" s="22">
        <f t="shared" si="6"/>
        <v>284.45</v>
      </c>
      <c r="AZ6" s="22">
        <f t="shared" si="6"/>
        <v>309.23</v>
      </c>
      <c r="BA6" s="22">
        <f t="shared" si="6"/>
        <v>313.43</v>
      </c>
      <c r="BB6" s="22">
        <f t="shared" si="6"/>
        <v>303.10000000000002</v>
      </c>
      <c r="BC6" s="22">
        <f t="shared" si="6"/>
        <v>318.89999999999998</v>
      </c>
      <c r="BD6" s="21" t="str">
        <f>IF(BD7="","",IF(BD7="-","【-】","【"&amp;SUBSTITUTE(TEXT(BD7,"#,##0.00"),"-","△")&amp;"】"))</f>
        <v>【318.90】</v>
      </c>
      <c r="BE6" s="22">
        <f>IF(BE7="",NA(),BE7)</f>
        <v>409.35</v>
      </c>
      <c r="BF6" s="22">
        <f t="shared" ref="BF6:BN6" si="7">IF(BF7="",NA(),BF7)</f>
        <v>400.26</v>
      </c>
      <c r="BG6" s="22">
        <f t="shared" si="7"/>
        <v>385.27</v>
      </c>
      <c r="BH6" s="22">
        <f t="shared" si="7"/>
        <v>366.17</v>
      </c>
      <c r="BI6" s="22">
        <f t="shared" si="7"/>
        <v>350</v>
      </c>
      <c r="BJ6" s="22">
        <f t="shared" si="7"/>
        <v>260.95999999999998</v>
      </c>
      <c r="BK6" s="22">
        <f t="shared" si="7"/>
        <v>240.07</v>
      </c>
      <c r="BL6" s="22">
        <f t="shared" si="7"/>
        <v>224.81</v>
      </c>
      <c r="BM6" s="22">
        <f t="shared" si="7"/>
        <v>210.83</v>
      </c>
      <c r="BN6" s="22">
        <f t="shared" si="7"/>
        <v>204.34</v>
      </c>
      <c r="BO6" s="21" t="str">
        <f>IF(BO7="","",IF(BO7="-","【-】","【"&amp;SUBSTITUTE(TEXT(BO7,"#,##0.00"),"-","△")&amp;"】"))</f>
        <v>【204.34】</v>
      </c>
      <c r="BP6" s="22">
        <f>IF(BP7="",NA(),BP7)</f>
        <v>100.08</v>
      </c>
      <c r="BQ6" s="22">
        <f t="shared" ref="BQ6:BY6" si="8">IF(BQ7="",NA(),BQ7)</f>
        <v>98.45</v>
      </c>
      <c r="BR6" s="22">
        <f t="shared" si="8"/>
        <v>96.79</v>
      </c>
      <c r="BS6" s="22">
        <f t="shared" si="8"/>
        <v>96.89</v>
      </c>
      <c r="BT6" s="22">
        <f t="shared" si="8"/>
        <v>94.99</v>
      </c>
      <c r="BU6" s="22">
        <f t="shared" si="8"/>
        <v>110.77</v>
      </c>
      <c r="BV6" s="22">
        <f t="shared" si="8"/>
        <v>112.35</v>
      </c>
      <c r="BW6" s="22">
        <f t="shared" si="8"/>
        <v>106.47</v>
      </c>
      <c r="BX6" s="22">
        <f t="shared" si="8"/>
        <v>107.7</v>
      </c>
      <c r="BY6" s="22">
        <f t="shared" si="8"/>
        <v>106.29</v>
      </c>
      <c r="BZ6" s="21" t="str">
        <f>IF(BZ7="","",IF(BZ7="-","【-】","【"&amp;SUBSTITUTE(TEXT(BZ7,"#,##0.00"),"-","△")&amp;"】"))</f>
        <v>【106.29】</v>
      </c>
      <c r="CA6" s="22">
        <f>IF(CA7="",NA(),CA7)</f>
        <v>43.78</v>
      </c>
      <c r="CB6" s="22">
        <f t="shared" ref="CB6:CJ6" si="9">IF(CB7="",NA(),CB7)</f>
        <v>45.3</v>
      </c>
      <c r="CC6" s="22">
        <f t="shared" si="9"/>
        <v>46.14</v>
      </c>
      <c r="CD6" s="22">
        <f t="shared" si="9"/>
        <v>46.9</v>
      </c>
      <c r="CE6" s="22">
        <f t="shared" si="9"/>
        <v>46.95</v>
      </c>
      <c r="CF6" s="22">
        <f t="shared" si="9"/>
        <v>73.180000000000007</v>
      </c>
      <c r="CG6" s="22">
        <f t="shared" si="9"/>
        <v>73.05</v>
      </c>
      <c r="CH6" s="22">
        <f t="shared" si="9"/>
        <v>77.53</v>
      </c>
      <c r="CI6" s="22">
        <f t="shared" si="9"/>
        <v>76.25</v>
      </c>
      <c r="CJ6" s="22">
        <f t="shared" si="9"/>
        <v>77.75</v>
      </c>
      <c r="CK6" s="21" t="str">
        <f>IF(CK7="","",IF(CK7="-","【-】","【"&amp;SUBSTITUTE(TEXT(CK7,"#,##0.00"),"-","△")&amp;"】"))</f>
        <v>【77.75】</v>
      </c>
      <c r="CL6" s="22">
        <f>IF(CL7="",NA(),CL7)</f>
        <v>56.48</v>
      </c>
      <c r="CM6" s="22">
        <f t="shared" ref="CM6:CU6" si="10">IF(CM7="",NA(),CM7)</f>
        <v>55.06</v>
      </c>
      <c r="CN6" s="22">
        <f t="shared" si="10"/>
        <v>54.96</v>
      </c>
      <c r="CO6" s="22">
        <f t="shared" si="10"/>
        <v>54.01</v>
      </c>
      <c r="CP6" s="22">
        <f t="shared" si="10"/>
        <v>55.16</v>
      </c>
      <c r="CQ6" s="22">
        <f t="shared" si="10"/>
        <v>62.26</v>
      </c>
      <c r="CR6" s="22">
        <f t="shared" si="10"/>
        <v>62.22</v>
      </c>
      <c r="CS6" s="22">
        <f t="shared" si="10"/>
        <v>61.45</v>
      </c>
      <c r="CT6" s="22">
        <f t="shared" si="10"/>
        <v>61.63</v>
      </c>
      <c r="CU6" s="22">
        <f t="shared" si="10"/>
        <v>61.54</v>
      </c>
      <c r="CV6" s="21" t="str">
        <f>IF(CV7="","",IF(CV7="-","【-】","【"&amp;SUBSTITUTE(TEXT(CV7,"#,##0.00"),"-","△")&amp;"】"))</f>
        <v>【61.54】</v>
      </c>
      <c r="CW6" s="22">
        <f>IF(CW7="",NA(),CW7)</f>
        <v>100</v>
      </c>
      <c r="CX6" s="22">
        <f t="shared" ref="CX6:DF6" si="11">IF(CX7="",NA(),CX7)</f>
        <v>100</v>
      </c>
      <c r="CY6" s="22">
        <f t="shared" si="11"/>
        <v>100</v>
      </c>
      <c r="CZ6" s="22">
        <f t="shared" si="11"/>
        <v>100</v>
      </c>
      <c r="DA6" s="22">
        <f t="shared" si="11"/>
        <v>100</v>
      </c>
      <c r="DB6" s="22">
        <f t="shared" si="11"/>
        <v>100.16</v>
      </c>
      <c r="DC6" s="22">
        <f t="shared" si="11"/>
        <v>100.28</v>
      </c>
      <c r="DD6" s="22">
        <f t="shared" si="11"/>
        <v>100.29</v>
      </c>
      <c r="DE6" s="22">
        <f t="shared" si="11"/>
        <v>100.36</v>
      </c>
      <c r="DF6" s="22">
        <f t="shared" si="11"/>
        <v>100.31</v>
      </c>
      <c r="DG6" s="21" t="str">
        <f>IF(DG7="","",IF(DG7="-","【-】","【"&amp;SUBSTITUTE(TEXT(DG7,"#,##0.00"),"-","△")&amp;"】"))</f>
        <v>【100.31】</v>
      </c>
      <c r="DH6" s="22">
        <f>IF(DH7="",NA(),DH7)</f>
        <v>34.44</v>
      </c>
      <c r="DI6" s="22">
        <f t="shared" ref="DI6:DQ6" si="12">IF(DI7="",NA(),DI7)</f>
        <v>37.090000000000003</v>
      </c>
      <c r="DJ6" s="22">
        <f t="shared" si="12"/>
        <v>39.79</v>
      </c>
      <c r="DK6" s="22">
        <f t="shared" si="12"/>
        <v>42.45</v>
      </c>
      <c r="DL6" s="22">
        <f t="shared" si="12"/>
        <v>44.72</v>
      </c>
      <c r="DM6" s="22">
        <f t="shared" si="12"/>
        <v>57.5</v>
      </c>
      <c r="DN6" s="22">
        <f t="shared" si="12"/>
        <v>58.52</v>
      </c>
      <c r="DO6" s="22">
        <f t="shared" si="12"/>
        <v>59.51</v>
      </c>
      <c r="DP6" s="22">
        <f t="shared" si="12"/>
        <v>60.24</v>
      </c>
      <c r="DQ6" s="22">
        <f t="shared" si="12"/>
        <v>60.8</v>
      </c>
      <c r="DR6" s="21" t="str">
        <f>IF(DR7="","",IF(DR7="-","【-】","【"&amp;SUBSTITUTE(TEXT(DR7,"#,##0.00"),"-","△")&amp;"】"))</f>
        <v>【60.80】</v>
      </c>
      <c r="DS6" s="22">
        <f>IF(DS7="",NA(),DS7)</f>
        <v>99.27</v>
      </c>
      <c r="DT6" s="22">
        <f t="shared" ref="DT6:EB6" si="13">IF(DT7="",NA(),DT7)</f>
        <v>99.27</v>
      </c>
      <c r="DU6" s="22">
        <f t="shared" si="13"/>
        <v>99.27</v>
      </c>
      <c r="DV6" s="22">
        <f t="shared" si="13"/>
        <v>99.27</v>
      </c>
      <c r="DW6" s="22">
        <f t="shared" si="13"/>
        <v>99.27</v>
      </c>
      <c r="DX6" s="22">
        <f t="shared" si="13"/>
        <v>30.3</v>
      </c>
      <c r="DY6" s="22">
        <f t="shared" si="13"/>
        <v>31.74</v>
      </c>
      <c r="DZ6" s="22">
        <f t="shared" si="13"/>
        <v>32.380000000000003</v>
      </c>
      <c r="EA6" s="22">
        <f t="shared" si="13"/>
        <v>34.479999999999997</v>
      </c>
      <c r="EB6" s="22">
        <f t="shared" si="13"/>
        <v>38.24</v>
      </c>
      <c r="EC6" s="21" t="str">
        <f>IF(EC7="","",IF(EC7="-","【-】","【"&amp;SUBSTITUTE(TEXT(EC7,"#,##0.00"),"-","△")&amp;"】"))</f>
        <v>【38.24】</v>
      </c>
      <c r="ED6" s="21">
        <f>IF(ED7="",NA(),ED7)</f>
        <v>0</v>
      </c>
      <c r="EE6" s="21">
        <f t="shared" ref="EE6:EM6" si="14">IF(EE7="",NA(),EE7)</f>
        <v>0</v>
      </c>
      <c r="EF6" s="21">
        <f t="shared" si="14"/>
        <v>0</v>
      </c>
      <c r="EG6" s="21">
        <f t="shared" si="14"/>
        <v>0</v>
      </c>
      <c r="EH6" s="21">
        <f t="shared" si="14"/>
        <v>0</v>
      </c>
      <c r="EI6" s="22">
        <f t="shared" si="14"/>
        <v>0.32</v>
      </c>
      <c r="EJ6" s="22">
        <f t="shared" si="14"/>
        <v>0.28000000000000003</v>
      </c>
      <c r="EK6" s="22">
        <f t="shared" si="14"/>
        <v>0.4</v>
      </c>
      <c r="EL6" s="22">
        <f t="shared" si="14"/>
        <v>0.27</v>
      </c>
      <c r="EM6" s="22">
        <f t="shared" si="14"/>
        <v>0.34</v>
      </c>
      <c r="EN6" s="21" t="str">
        <f>IF(EN7="","",IF(EN7="-","【-】","【"&amp;SUBSTITUTE(TEXT(EN7,"#,##0.00"),"-","△")&amp;"】"))</f>
        <v>【0.34】</v>
      </c>
    </row>
    <row r="7" spans="1:144" s="23" customFormat="1" x14ac:dyDescent="0.15">
      <c r="A7" s="15"/>
      <c r="B7" s="24">
        <v>2024</v>
      </c>
      <c r="C7" s="24">
        <v>168912</v>
      </c>
      <c r="D7" s="24">
        <v>46</v>
      </c>
      <c r="E7" s="24">
        <v>1</v>
      </c>
      <c r="F7" s="24">
        <v>0</v>
      </c>
      <c r="G7" s="24">
        <v>2</v>
      </c>
      <c r="H7" s="24" t="s">
        <v>93</v>
      </c>
      <c r="I7" s="24" t="s">
        <v>94</v>
      </c>
      <c r="J7" s="24" t="s">
        <v>95</v>
      </c>
      <c r="K7" s="24" t="s">
        <v>96</v>
      </c>
      <c r="L7" s="24" t="s">
        <v>97</v>
      </c>
      <c r="M7" s="24" t="s">
        <v>98</v>
      </c>
      <c r="N7" s="25" t="s">
        <v>99</v>
      </c>
      <c r="O7" s="25">
        <v>73.099999999999994</v>
      </c>
      <c r="P7" s="25">
        <v>99</v>
      </c>
      <c r="Q7" s="25">
        <v>0</v>
      </c>
      <c r="R7" s="25" t="s">
        <v>99</v>
      </c>
      <c r="S7" s="25" t="s">
        <v>99</v>
      </c>
      <c r="T7" s="25" t="s">
        <v>99</v>
      </c>
      <c r="U7" s="25">
        <v>89442</v>
      </c>
      <c r="V7" s="25">
        <v>234.28</v>
      </c>
      <c r="W7" s="25">
        <v>381.77</v>
      </c>
      <c r="X7" s="25">
        <v>107.71</v>
      </c>
      <c r="Y7" s="25">
        <v>105.86</v>
      </c>
      <c r="Z7" s="25">
        <v>104.3</v>
      </c>
      <c r="AA7" s="25">
        <v>103.97</v>
      </c>
      <c r="AB7" s="25">
        <v>102.45</v>
      </c>
      <c r="AC7" s="25">
        <v>111.13</v>
      </c>
      <c r="AD7" s="25">
        <v>112.49</v>
      </c>
      <c r="AE7" s="25">
        <v>107.33</v>
      </c>
      <c r="AF7" s="25">
        <v>108.93</v>
      </c>
      <c r="AG7" s="25">
        <v>107.62</v>
      </c>
      <c r="AH7" s="25">
        <v>107.62</v>
      </c>
      <c r="AI7" s="25">
        <v>0</v>
      </c>
      <c r="AJ7" s="25">
        <v>0</v>
      </c>
      <c r="AK7" s="25">
        <v>0</v>
      </c>
      <c r="AL7" s="25">
        <v>0</v>
      </c>
      <c r="AM7" s="25">
        <v>0</v>
      </c>
      <c r="AN7" s="25">
        <v>12.29</v>
      </c>
      <c r="AO7" s="25">
        <v>8.77</v>
      </c>
      <c r="AP7" s="25">
        <v>8.81</v>
      </c>
      <c r="AQ7" s="25">
        <v>8.48</v>
      </c>
      <c r="AR7" s="25">
        <v>11</v>
      </c>
      <c r="AS7" s="25">
        <v>11</v>
      </c>
      <c r="AT7" s="25">
        <v>1550.1</v>
      </c>
      <c r="AU7" s="25">
        <v>1699.39</v>
      </c>
      <c r="AV7" s="25">
        <v>1462.17</v>
      </c>
      <c r="AW7" s="25">
        <v>1734.37</v>
      </c>
      <c r="AX7" s="25">
        <v>1715.19</v>
      </c>
      <c r="AY7" s="25">
        <v>284.45</v>
      </c>
      <c r="AZ7" s="25">
        <v>309.23</v>
      </c>
      <c r="BA7" s="25">
        <v>313.43</v>
      </c>
      <c r="BB7" s="25">
        <v>303.10000000000002</v>
      </c>
      <c r="BC7" s="25">
        <v>318.89999999999998</v>
      </c>
      <c r="BD7" s="25">
        <v>318.89999999999998</v>
      </c>
      <c r="BE7" s="25">
        <v>409.35</v>
      </c>
      <c r="BF7" s="25">
        <v>400.26</v>
      </c>
      <c r="BG7" s="25">
        <v>385.27</v>
      </c>
      <c r="BH7" s="25">
        <v>366.17</v>
      </c>
      <c r="BI7" s="25">
        <v>350</v>
      </c>
      <c r="BJ7" s="25">
        <v>260.95999999999998</v>
      </c>
      <c r="BK7" s="25">
        <v>240.07</v>
      </c>
      <c r="BL7" s="25">
        <v>224.81</v>
      </c>
      <c r="BM7" s="25">
        <v>210.83</v>
      </c>
      <c r="BN7" s="25">
        <v>204.34</v>
      </c>
      <c r="BO7" s="25">
        <v>204.34</v>
      </c>
      <c r="BP7" s="25">
        <v>100.08</v>
      </c>
      <c r="BQ7" s="25">
        <v>98.45</v>
      </c>
      <c r="BR7" s="25">
        <v>96.79</v>
      </c>
      <c r="BS7" s="25">
        <v>96.89</v>
      </c>
      <c r="BT7" s="25">
        <v>94.99</v>
      </c>
      <c r="BU7" s="25">
        <v>110.77</v>
      </c>
      <c r="BV7" s="25">
        <v>112.35</v>
      </c>
      <c r="BW7" s="25">
        <v>106.47</v>
      </c>
      <c r="BX7" s="25">
        <v>107.7</v>
      </c>
      <c r="BY7" s="25">
        <v>106.29</v>
      </c>
      <c r="BZ7" s="25">
        <v>106.29</v>
      </c>
      <c r="CA7" s="25">
        <v>43.78</v>
      </c>
      <c r="CB7" s="25">
        <v>45.3</v>
      </c>
      <c r="CC7" s="25">
        <v>46.14</v>
      </c>
      <c r="CD7" s="25">
        <v>46.9</v>
      </c>
      <c r="CE7" s="25">
        <v>46.95</v>
      </c>
      <c r="CF7" s="25">
        <v>73.180000000000007</v>
      </c>
      <c r="CG7" s="25">
        <v>73.05</v>
      </c>
      <c r="CH7" s="25">
        <v>77.53</v>
      </c>
      <c r="CI7" s="25">
        <v>76.25</v>
      </c>
      <c r="CJ7" s="25">
        <v>77.75</v>
      </c>
      <c r="CK7" s="25">
        <v>77.75</v>
      </c>
      <c r="CL7" s="25">
        <v>56.48</v>
      </c>
      <c r="CM7" s="25">
        <v>55.06</v>
      </c>
      <c r="CN7" s="25">
        <v>54.96</v>
      </c>
      <c r="CO7" s="25">
        <v>54.01</v>
      </c>
      <c r="CP7" s="25">
        <v>55.16</v>
      </c>
      <c r="CQ7" s="25">
        <v>62.26</v>
      </c>
      <c r="CR7" s="25">
        <v>62.22</v>
      </c>
      <c r="CS7" s="25">
        <v>61.45</v>
      </c>
      <c r="CT7" s="25">
        <v>61.63</v>
      </c>
      <c r="CU7" s="25">
        <v>61.54</v>
      </c>
      <c r="CV7" s="25">
        <v>61.54</v>
      </c>
      <c r="CW7" s="25">
        <v>100</v>
      </c>
      <c r="CX7" s="25">
        <v>100</v>
      </c>
      <c r="CY7" s="25">
        <v>100</v>
      </c>
      <c r="CZ7" s="25">
        <v>100</v>
      </c>
      <c r="DA7" s="25">
        <v>100</v>
      </c>
      <c r="DB7" s="25">
        <v>100.16</v>
      </c>
      <c r="DC7" s="25">
        <v>100.28</v>
      </c>
      <c r="DD7" s="25">
        <v>100.29</v>
      </c>
      <c r="DE7" s="25">
        <v>100.36</v>
      </c>
      <c r="DF7" s="25">
        <v>100.31</v>
      </c>
      <c r="DG7" s="25">
        <v>100.31</v>
      </c>
      <c r="DH7" s="25">
        <v>34.44</v>
      </c>
      <c r="DI7" s="25">
        <v>37.090000000000003</v>
      </c>
      <c r="DJ7" s="25">
        <v>39.79</v>
      </c>
      <c r="DK7" s="25">
        <v>42.45</v>
      </c>
      <c r="DL7" s="25">
        <v>44.72</v>
      </c>
      <c r="DM7" s="25">
        <v>57.5</v>
      </c>
      <c r="DN7" s="25">
        <v>58.52</v>
      </c>
      <c r="DO7" s="25">
        <v>59.51</v>
      </c>
      <c r="DP7" s="25">
        <v>60.24</v>
      </c>
      <c r="DQ7" s="25">
        <v>60.8</v>
      </c>
      <c r="DR7" s="25">
        <v>60.8</v>
      </c>
      <c r="DS7" s="25">
        <v>99.27</v>
      </c>
      <c r="DT7" s="25">
        <v>99.27</v>
      </c>
      <c r="DU7" s="25">
        <v>99.27</v>
      </c>
      <c r="DV7" s="25">
        <v>99.27</v>
      </c>
      <c r="DW7" s="25">
        <v>99.27</v>
      </c>
      <c r="DX7" s="25">
        <v>30.3</v>
      </c>
      <c r="DY7" s="25">
        <v>31.74</v>
      </c>
      <c r="DZ7" s="25">
        <v>32.380000000000003</v>
      </c>
      <c r="EA7" s="25">
        <v>34.479999999999997</v>
      </c>
      <c r="EB7" s="25">
        <v>38.24</v>
      </c>
      <c r="EC7" s="25">
        <v>38.24</v>
      </c>
      <c r="ED7" s="25">
        <v>0</v>
      </c>
      <c r="EE7" s="25">
        <v>0</v>
      </c>
      <c r="EF7" s="25">
        <v>0</v>
      </c>
      <c r="EG7" s="25">
        <v>0</v>
      </c>
      <c r="EH7" s="25">
        <v>0</v>
      </c>
      <c r="EI7" s="25">
        <v>0.32</v>
      </c>
      <c r="EJ7" s="25">
        <v>0.28000000000000003</v>
      </c>
      <c r="EK7" s="25">
        <v>0.4</v>
      </c>
      <c r="EL7" s="25">
        <v>0.27</v>
      </c>
      <c r="EM7" s="25">
        <v>0.34</v>
      </c>
      <c r="EN7" s="25">
        <v>0.34</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108</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